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7" i="1"/>
  <c r="G56"/>
  <c r="G55"/>
  <c r="O54"/>
  <c r="N54"/>
  <c r="M54"/>
  <c r="L54"/>
  <c r="K54"/>
  <c r="J54"/>
  <c r="I54"/>
  <c r="H54"/>
  <c r="G53"/>
  <c r="G52"/>
  <c r="G51"/>
  <c r="O50"/>
  <c r="N50"/>
  <c r="M50"/>
  <c r="L50"/>
  <c r="K50"/>
  <c r="J50"/>
  <c r="I50"/>
  <c r="H50"/>
  <c r="G49"/>
  <c r="G48"/>
  <c r="G47"/>
  <c r="O46"/>
  <c r="N46"/>
  <c r="M46"/>
  <c r="L46"/>
  <c r="K46"/>
  <c r="J46"/>
  <c r="I46"/>
  <c r="H46"/>
  <c r="G45"/>
  <c r="G44"/>
  <c r="G43"/>
  <c r="O42"/>
  <c r="N42"/>
  <c r="M42"/>
  <c r="L42"/>
  <c r="K42"/>
  <c r="J42"/>
  <c r="I42"/>
  <c r="H42"/>
  <c r="G41"/>
  <c r="G40"/>
  <c r="G39"/>
  <c r="O38"/>
  <c r="N38"/>
  <c r="M38"/>
  <c r="L38"/>
  <c r="K38"/>
  <c r="J38"/>
  <c r="I38"/>
  <c r="H38"/>
  <c r="G37"/>
  <c r="G36"/>
  <c r="G35"/>
  <c r="O34"/>
  <c r="N34"/>
  <c r="M34"/>
  <c r="L34"/>
  <c r="K34"/>
  <c r="J34"/>
  <c r="I34"/>
  <c r="H34"/>
  <c r="G33"/>
  <c r="G32"/>
  <c r="O31"/>
  <c r="N31"/>
  <c r="M31"/>
  <c r="L31"/>
  <c r="K31"/>
  <c r="J31"/>
  <c r="H31"/>
  <c r="G30"/>
  <c r="G29"/>
  <c r="O28"/>
  <c r="N28"/>
  <c r="M28"/>
  <c r="L28"/>
  <c r="K28"/>
  <c r="J28"/>
  <c r="H28"/>
  <c r="G26"/>
  <c r="G25"/>
  <c r="G22"/>
  <c r="O21"/>
  <c r="N21"/>
  <c r="M21"/>
  <c r="L21"/>
  <c r="K21"/>
  <c r="J21"/>
  <c r="H21"/>
  <c r="O20"/>
  <c r="N20"/>
  <c r="M20"/>
  <c r="L20"/>
  <c r="K20"/>
  <c r="J20"/>
  <c r="I20"/>
  <c r="H20"/>
  <c r="O19"/>
  <c r="N19"/>
  <c r="M19"/>
  <c r="L19"/>
  <c r="K19"/>
  <c r="J19"/>
  <c r="I19"/>
  <c r="H19"/>
  <c r="G19" s="1"/>
  <c r="O18"/>
  <c r="O16" s="1"/>
  <c r="N18"/>
  <c r="M18"/>
  <c r="L18"/>
  <c r="K18"/>
  <c r="J18"/>
  <c r="I18"/>
  <c r="H18"/>
  <c r="O17"/>
  <c r="N17"/>
  <c r="M17"/>
  <c r="L17"/>
  <c r="K17"/>
  <c r="K16" s="1"/>
  <c r="J17"/>
  <c r="J16" s="1"/>
  <c r="I17"/>
  <c r="I16" s="1"/>
  <c r="H17"/>
  <c r="G31" l="1"/>
  <c r="G34"/>
  <c r="N16"/>
  <c r="G38"/>
  <c r="G42"/>
  <c r="M16"/>
  <c r="H16"/>
  <c r="G46"/>
  <c r="G21"/>
  <c r="G50"/>
  <c r="L16"/>
  <c r="G17"/>
  <c r="G54"/>
  <c r="G18"/>
  <c r="G16" s="1"/>
  <c r="G28"/>
  <c r="G20"/>
</calcChain>
</file>

<file path=xl/sharedStrings.xml><?xml version="1.0" encoding="utf-8"?>
<sst xmlns="http://schemas.openxmlformats.org/spreadsheetml/2006/main" count="144" uniqueCount="66">
  <si>
    <t xml:space="preserve"> муниципальной программы "Развитие социально-культурной сферы  Тевризского муниципального района Омской области"</t>
  </si>
  <si>
    <t>№ п/п</t>
  </si>
  <si>
    <t>Наименование мероприятия</t>
  </si>
  <si>
    <t>срок реализации</t>
  </si>
  <si>
    <t>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</si>
  <si>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</si>
  <si>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</si>
  <si>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</si>
  <si>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(руб)</t>
  </si>
  <si>
    <t>наименование</t>
  </si>
  <si>
    <t>ед.измерения</t>
  </si>
  <si>
    <t>значение</t>
  </si>
  <si>
    <t>всего</t>
  </si>
  <si>
    <t>в том числе</t>
  </si>
  <si>
    <t>в том числе по годам реализации муниципальной программы</t>
  </si>
  <si>
    <t>Неисполненные обязательства в предыдущем году</t>
  </si>
  <si>
    <t>поступлений целевого характера из областного бюджета</t>
  </si>
  <si>
    <t>всего, из них расходы за счет:</t>
  </si>
  <si>
    <t>к Постановлению Администрации Тевризского</t>
  </si>
  <si>
    <t>Приложение №____</t>
  </si>
  <si>
    <t xml:space="preserve">              ВЫПИСКА из Структуры</t>
  </si>
  <si>
    <t>налоговых и неналоговых доходов, поступлений нецелевого характера из муниципального бюджета</t>
  </si>
  <si>
    <t>С.А. Чебоксаров</t>
  </si>
  <si>
    <t>муниципального района Омской области № ___-п от ______2024г.</t>
  </si>
  <si>
    <t>*</t>
  </si>
  <si>
    <t>%</t>
  </si>
  <si>
    <t>внебюджетные источники</t>
  </si>
  <si>
    <t>поступлений целевого характера из федерального бюджета</t>
  </si>
  <si>
    <t>Соотношение средней заработной платы работников учреждений культуры к среднемесячному доходу от трудовой деятельности по Омской области</t>
  </si>
  <si>
    <t>Цель муниципальной программы 1 "Улучшение качества жизни населения Тевризского муниципального района Омской области</t>
  </si>
  <si>
    <t>Подпрограмма  2 "Развитие отрасли культуры и туризма на территории Тевризского муниципального района Омской области"</t>
  </si>
  <si>
    <t>Задача № 2  "Создание условий для повышения и качества и разнообразия услуг, предоставляемых в сфере культуры и искусства"</t>
  </si>
  <si>
    <t>2.1</t>
  </si>
  <si>
    <t>Основное мероприятие № 1 "Обеспечение населения качественными и доступными услугами клубной системы"</t>
  </si>
  <si>
    <t>Бюджетное учреждение культуры "Централизованная клубная система" Тевризского муниципального района Омской области</t>
  </si>
  <si>
    <t>2.1.1</t>
  </si>
  <si>
    <t>Мероприятие №1 "Расходы на обеспечение деятельности учреждений клубной системы"</t>
  </si>
  <si>
    <t xml:space="preserve">количество посещений культурно-досуговых мероприятий </t>
  </si>
  <si>
    <t>пос.</t>
  </si>
  <si>
    <t>2.1.2</t>
  </si>
  <si>
    <t>Мероприятие № 2 "Вовлечение населения в клубные формирования учреждений клубной системы"</t>
  </si>
  <si>
    <t>доля клубных формирований для детей и подростков от общего числа клубных формирований</t>
  </si>
  <si>
    <t>2.1.3</t>
  </si>
  <si>
    <t>Мероприятие № 3 "Сохранение и развитие  традиционных культур"</t>
  </si>
  <si>
    <t>мероприятия по поддержке традиционной и народной культуры</t>
  </si>
  <si>
    <t>ед.</t>
  </si>
  <si>
    <t>2.1.4</t>
  </si>
  <si>
    <t>Мероприятие № 4 "Содействие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области"</t>
  </si>
  <si>
    <t xml:space="preserve">налоговых и неналоговых доходов, поступлений нецелевого характера из муниципального бюджета </t>
  </si>
  <si>
    <t>2.1.5</t>
  </si>
  <si>
    <t>Мероприятие № 5 "Обеспечение развития и укрепления материально-технической базы домов культуры в населенных пунктах с числом жителей до 50 тыс человек"</t>
  </si>
  <si>
    <t>численность участников клубных формирований</t>
  </si>
  <si>
    <t>чел.</t>
  </si>
  <si>
    <t>2.1.6</t>
  </si>
  <si>
    <t>Мероприятие № 6 "Обеспечение развития и укрепления материально-технической базы муниципальных учреждений культурно-досугового типа"</t>
  </si>
  <si>
    <t>2.1.7</t>
  </si>
  <si>
    <t>Мероприятие № 7 "Развитие сети учреждений культурно-досугового типа"</t>
  </si>
  <si>
    <t>степень испонения работ по ремонту объекта</t>
  </si>
  <si>
    <t>2.1.8</t>
  </si>
  <si>
    <t>Мероприятие № 8 "Софинансирование расходов на обеспечение развития и укрепления материально-технической базы домов культуры в населенных пунктах с числом жителей до 50 тыс человек"</t>
  </si>
  <si>
    <t>2.1.9</t>
  </si>
  <si>
    <t>Мероприятие № 9 "Выплата денежного поощрения лучшим муниципальным учреждениям культуры, находящимся на территориях сельских поселений Омской области, и их работникам"</t>
  </si>
  <si>
    <t>2.1.10</t>
  </si>
  <si>
    <t>Мероприятие № 9 "Приобретение Доски Почета Тевризского района Омской области"</t>
  </si>
  <si>
    <t>количество установленных объектов</t>
  </si>
  <si>
    <t>Глава Тевризского муниципального района Омской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</si>
</sst>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8E6B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Fill="1"/>
    <xf numFmtId="0" fontId="3" fillId="0" borderId="0" xfId="0" applyFont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6" fillId="0" borderId="1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Fill="1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10" xfId="0" applyFont="1" applyFill="1" applyBorder="1" applyAlignment="1">
      <alignment horizontal="center" vertical="center"/>
    </xf>
    <xf numFmtId="0" fontId="3" fillId="2" borderId="0" xfId="0" applyFont="1" applyFill="1"/>
    <xf numFmtId="0" fontId="6" fillId="0" borderId="10" xfId="0" applyFont="1" applyFill="1" applyBorder="1" applyAlignment="1">
      <alignment horizontal="center" vertical="center"/>
    </xf>
    <xf numFmtId="49" fontId="5" fillId="0" borderId="0" xfId="0" applyNumberFormat="1" applyFont="1" applyFill="1"/>
    <xf numFmtId="0" fontId="6" fillId="0" borderId="0" xfId="0" applyFont="1" applyFill="1" applyAlignment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/>
    <xf numFmtId="0" fontId="9" fillId="0" borderId="10" xfId="0" applyFont="1" applyFill="1" applyBorder="1" applyAlignment="1">
      <alignment horizontal="center" vertical="center"/>
    </xf>
    <xf numFmtId="0" fontId="10" fillId="0" borderId="0" xfId="0" applyFont="1"/>
    <xf numFmtId="4" fontId="7" fillId="4" borderId="10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top" wrapText="1"/>
    </xf>
    <xf numFmtId="4" fontId="1" fillId="2" borderId="10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7" xfId="0" applyNumberFormat="1" applyFont="1" applyFill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top" wrapText="1"/>
    </xf>
    <xf numFmtId="4" fontId="11" fillId="4" borderId="10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49" fontId="13" fillId="0" borderId="11" xfId="0" applyNumberFormat="1" applyFont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7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 wrapText="1"/>
    </xf>
    <xf numFmtId="164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7" fillId="4" borderId="10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7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8E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3"/>
  <sheetViews>
    <sheetView tabSelected="1" zoomScale="55" zoomScaleNormal="55" workbookViewId="0">
      <pane xSplit="7" topLeftCell="H1" activePane="topRight" state="frozen"/>
      <selection pane="topRight" activeCell="M66" sqref="M66"/>
    </sheetView>
  </sheetViews>
  <sheetFormatPr defaultRowHeight="21"/>
  <cols>
    <col min="1" max="1" width="14.7109375" style="2" customWidth="1"/>
    <col min="2" max="2" width="26.85546875" style="2" customWidth="1"/>
    <col min="3" max="3" width="10" style="2" customWidth="1"/>
    <col min="4" max="4" width="9.7109375" style="2" customWidth="1"/>
    <col min="5" max="5" width="11.140625" style="2" customWidth="1"/>
    <col min="6" max="6" width="18.42578125" style="2" customWidth="1"/>
    <col min="7" max="7" width="30.7109375" style="9" customWidth="1"/>
    <col min="8" max="8" width="27.5703125" style="2" customWidth="1"/>
    <col min="9" max="9" width="24.140625" style="2" customWidth="1"/>
    <col min="10" max="10" width="31.7109375" style="2" customWidth="1"/>
    <col min="11" max="11" width="24.7109375" style="23" customWidth="1"/>
    <col min="12" max="12" width="25.140625" style="30" customWidth="1"/>
    <col min="13" max="13" width="24.5703125" style="15" customWidth="1"/>
    <col min="14" max="14" width="23.85546875" style="15" customWidth="1"/>
    <col min="15" max="15" width="25.7109375" style="15" customWidth="1"/>
    <col min="16" max="16" width="23.28515625" style="2" customWidth="1"/>
    <col min="17" max="17" width="14.28515625" style="2" customWidth="1"/>
    <col min="18" max="18" width="15.28515625" style="2" customWidth="1"/>
    <col min="19" max="19" width="14.42578125" style="2" customWidth="1"/>
    <col min="20" max="20" width="11.140625" style="2" customWidth="1"/>
    <col min="21" max="21" width="12.28515625" style="10" customWidth="1"/>
    <col min="22" max="22" width="13.140625" style="2" customWidth="1"/>
    <col min="23" max="23" width="14" style="2" customWidth="1"/>
    <col min="24" max="24" width="15.5703125" style="2" customWidth="1"/>
    <col min="25" max="25" width="13.28515625" style="2" customWidth="1"/>
    <col min="26" max="16384" width="9.140625" style="2"/>
  </cols>
  <sheetData>
    <row r="1" spans="1:25" s="3" customFormat="1" ht="26.25">
      <c r="K1" s="19"/>
      <c r="L1" s="19"/>
      <c r="M1" s="11"/>
      <c r="N1" s="11"/>
      <c r="O1" s="11"/>
      <c r="U1" s="5" t="s">
        <v>19</v>
      </c>
    </row>
    <row r="2" spans="1:25" s="3" customFormat="1" ht="23.25" customHeight="1">
      <c r="K2" s="19"/>
      <c r="L2" s="19"/>
      <c r="M2" s="11"/>
      <c r="N2" s="11"/>
      <c r="O2" s="11"/>
      <c r="U2" s="5" t="s">
        <v>18</v>
      </c>
    </row>
    <row r="3" spans="1:25" s="3" customFormat="1" ht="26.25" hidden="1" customHeight="1">
      <c r="K3" s="19"/>
      <c r="L3" s="19"/>
      <c r="M3" s="11"/>
      <c r="N3" s="11"/>
      <c r="O3" s="11"/>
    </row>
    <row r="4" spans="1:25" s="3" customFormat="1" ht="26.25" hidden="1" customHeight="1">
      <c r="A4" s="5"/>
      <c r="B4" s="5"/>
      <c r="C4" s="5"/>
      <c r="D4" s="5"/>
      <c r="E4" s="5"/>
      <c r="F4" s="5"/>
      <c r="G4" s="5"/>
      <c r="H4" s="5"/>
      <c r="I4" s="5"/>
      <c r="J4" s="5"/>
      <c r="K4" s="20"/>
      <c r="L4" s="20"/>
      <c r="M4" s="12"/>
      <c r="N4" s="12"/>
      <c r="O4" s="12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3" customFormat="1" ht="25.5" customHeight="1">
      <c r="A5" s="6"/>
      <c r="B5" s="6"/>
      <c r="C5" s="4"/>
      <c r="D5" s="4"/>
      <c r="E5" s="4"/>
      <c r="F5" s="4"/>
      <c r="G5" s="4"/>
      <c r="H5" s="4"/>
      <c r="I5" s="4"/>
      <c r="J5" s="18" t="s">
        <v>20</v>
      </c>
      <c r="K5" s="21"/>
      <c r="L5" s="20"/>
      <c r="M5" s="13"/>
      <c r="N5" s="13"/>
      <c r="O5" s="13"/>
      <c r="P5" s="4"/>
      <c r="Q5" s="4"/>
      <c r="R5" s="7"/>
      <c r="S5" s="7"/>
      <c r="T5" s="7"/>
      <c r="U5" s="4" t="s">
        <v>23</v>
      </c>
      <c r="V5" s="7"/>
      <c r="W5" s="7"/>
      <c r="X5" s="7"/>
      <c r="Y5" s="7"/>
    </row>
    <row r="6" spans="1:25" s="3" customFormat="1" ht="26.25" customHeight="1">
      <c r="A6" s="6"/>
      <c r="B6" s="6"/>
      <c r="C6" s="4"/>
      <c r="D6" s="4"/>
      <c r="E6" s="4"/>
      <c r="F6" s="81" t="s">
        <v>0</v>
      </c>
      <c r="G6" s="81"/>
      <c r="H6" s="81"/>
      <c r="I6" s="81"/>
      <c r="J6" s="81"/>
      <c r="K6" s="81"/>
      <c r="L6" s="81"/>
      <c r="M6" s="81"/>
      <c r="N6" s="81"/>
      <c r="O6" s="81"/>
      <c r="P6" s="81"/>
      <c r="Q6" s="4"/>
      <c r="R6" s="4"/>
      <c r="S6" s="4"/>
      <c r="T6" s="4"/>
      <c r="U6" s="4"/>
      <c r="V6" s="4"/>
      <c r="W6" s="4"/>
      <c r="X6" s="17"/>
      <c r="Y6" s="4"/>
    </row>
    <row r="7" spans="1:25" s="3" customFormat="1" ht="26.25" customHeight="1">
      <c r="A7" s="6"/>
      <c r="B7" s="6"/>
      <c r="C7" s="4"/>
      <c r="D7" s="4"/>
      <c r="E7" s="4"/>
      <c r="F7" s="4"/>
      <c r="G7" s="4"/>
      <c r="H7" s="4"/>
      <c r="I7" s="4"/>
      <c r="J7" s="4"/>
      <c r="K7" s="20"/>
      <c r="L7" s="20"/>
      <c r="M7" s="13"/>
      <c r="N7" s="13"/>
      <c r="O7" s="13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3" customFormat="1" ht="25.5" customHeight="1">
      <c r="A8" s="70" t="s">
        <v>1</v>
      </c>
      <c r="B8" s="70" t="s">
        <v>2</v>
      </c>
      <c r="C8" s="83" t="s">
        <v>3</v>
      </c>
      <c r="D8" s="84"/>
      <c r="E8" s="70" t="s">
        <v>4</v>
      </c>
      <c r="F8" s="87" t="s">
        <v>5</v>
      </c>
      <c r="G8" s="88"/>
      <c r="H8" s="88"/>
      <c r="I8" s="88"/>
      <c r="J8" s="88"/>
      <c r="K8" s="88"/>
      <c r="L8" s="88"/>
      <c r="M8" s="88"/>
      <c r="N8" s="88"/>
      <c r="O8" s="89"/>
      <c r="P8" s="72" t="s">
        <v>6</v>
      </c>
      <c r="Q8" s="73"/>
      <c r="R8" s="73"/>
      <c r="S8" s="73"/>
      <c r="T8" s="73"/>
      <c r="U8" s="73"/>
      <c r="V8" s="73"/>
      <c r="W8" s="73"/>
      <c r="X8" s="73"/>
      <c r="Y8" s="74"/>
    </row>
    <row r="9" spans="1:25" s="3" customFormat="1" ht="25.5" customHeight="1">
      <c r="A9" s="82"/>
      <c r="B9" s="82"/>
      <c r="C9" s="85"/>
      <c r="D9" s="86"/>
      <c r="E9" s="82"/>
      <c r="F9" s="90" t="s">
        <v>7</v>
      </c>
      <c r="G9" s="87" t="s">
        <v>8</v>
      </c>
      <c r="H9" s="88"/>
      <c r="I9" s="88"/>
      <c r="J9" s="88"/>
      <c r="K9" s="88"/>
      <c r="L9" s="88"/>
      <c r="M9" s="88"/>
      <c r="N9" s="88"/>
      <c r="O9" s="89"/>
      <c r="P9" s="70" t="s">
        <v>9</v>
      </c>
      <c r="Q9" s="70" t="s">
        <v>10</v>
      </c>
      <c r="R9" s="72" t="s">
        <v>11</v>
      </c>
      <c r="S9" s="73"/>
      <c r="T9" s="73"/>
      <c r="U9" s="73"/>
      <c r="V9" s="73"/>
      <c r="W9" s="73"/>
      <c r="X9" s="73"/>
      <c r="Y9" s="74"/>
    </row>
    <row r="10" spans="1:25" s="3" customFormat="1" ht="25.5" customHeight="1">
      <c r="A10" s="82"/>
      <c r="B10" s="82"/>
      <c r="C10" s="90">
        <v>2021</v>
      </c>
      <c r="D10" s="90">
        <v>2027</v>
      </c>
      <c r="E10" s="82"/>
      <c r="F10" s="91"/>
      <c r="G10" s="90" t="s">
        <v>12</v>
      </c>
      <c r="H10" s="87" t="s">
        <v>13</v>
      </c>
      <c r="I10" s="88"/>
      <c r="J10" s="88"/>
      <c r="K10" s="88"/>
      <c r="L10" s="88"/>
      <c r="M10" s="88"/>
      <c r="N10" s="88"/>
      <c r="O10" s="89"/>
      <c r="P10" s="82"/>
      <c r="Q10" s="82"/>
      <c r="R10" s="70" t="s">
        <v>12</v>
      </c>
      <c r="S10" s="72" t="s">
        <v>14</v>
      </c>
      <c r="T10" s="73"/>
      <c r="U10" s="73"/>
      <c r="V10" s="73"/>
      <c r="W10" s="73"/>
      <c r="X10" s="73"/>
      <c r="Y10" s="74"/>
    </row>
    <row r="11" spans="1:25" s="3" customFormat="1" ht="408" customHeight="1">
      <c r="A11" s="71"/>
      <c r="B11" s="71"/>
      <c r="C11" s="92"/>
      <c r="D11" s="92"/>
      <c r="E11" s="71"/>
      <c r="F11" s="92"/>
      <c r="G11" s="92"/>
      <c r="H11" s="16">
        <v>2021</v>
      </c>
      <c r="I11" s="8" t="s">
        <v>15</v>
      </c>
      <c r="J11" s="16">
        <v>2022</v>
      </c>
      <c r="K11" s="22">
        <v>2023</v>
      </c>
      <c r="L11" s="22">
        <v>2024</v>
      </c>
      <c r="M11" s="14">
        <v>2025</v>
      </c>
      <c r="N11" s="14">
        <v>2026</v>
      </c>
      <c r="O11" s="14">
        <v>2027</v>
      </c>
      <c r="P11" s="71"/>
      <c r="Q11" s="71"/>
      <c r="R11" s="71"/>
      <c r="S11" s="8">
        <v>2021</v>
      </c>
      <c r="T11" s="8">
        <v>2022</v>
      </c>
      <c r="U11" s="16">
        <v>2023</v>
      </c>
      <c r="V11" s="16">
        <v>2024</v>
      </c>
      <c r="W11" s="16">
        <v>2025</v>
      </c>
      <c r="X11" s="16">
        <v>2026</v>
      </c>
      <c r="Y11" s="16">
        <v>2027</v>
      </c>
    </row>
    <row r="12" spans="1:25" s="3" customFormat="1" ht="25.5" customHeight="1">
      <c r="A12" s="8">
        <v>1</v>
      </c>
      <c r="B12" s="8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22">
        <v>11</v>
      </c>
      <c r="L12" s="22">
        <v>12</v>
      </c>
      <c r="M12" s="14">
        <v>13</v>
      </c>
      <c r="N12" s="14">
        <v>14</v>
      </c>
      <c r="O12" s="14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16">
        <v>21</v>
      </c>
      <c r="V12" s="16">
        <v>22</v>
      </c>
      <c r="W12" s="16">
        <v>23</v>
      </c>
      <c r="X12" s="16">
        <v>24</v>
      </c>
      <c r="Y12" s="16">
        <v>25</v>
      </c>
    </row>
    <row r="13" spans="1:25" s="3" customFormat="1" ht="34.5" customHeight="1">
      <c r="A13" s="75" t="s">
        <v>29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7"/>
    </row>
    <row r="14" spans="1:25" s="1" customFormat="1" ht="32.25" customHeight="1">
      <c r="A14" s="78" t="s">
        <v>30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80"/>
    </row>
    <row r="15" spans="1:25" s="1" customFormat="1" ht="42" customHeight="1" thickBot="1">
      <c r="A15" s="78" t="s">
        <v>31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80"/>
    </row>
    <row r="16" spans="1:25" s="1" customFormat="1" ht="94.5" customHeight="1">
      <c r="A16" s="96" t="s">
        <v>32</v>
      </c>
      <c r="B16" s="68" t="s">
        <v>33</v>
      </c>
      <c r="C16" s="51">
        <v>2021</v>
      </c>
      <c r="D16" s="51">
        <v>2027</v>
      </c>
      <c r="E16" s="68" t="s">
        <v>34</v>
      </c>
      <c r="F16" s="97" t="s">
        <v>17</v>
      </c>
      <c r="G16" s="98">
        <f t="shared" ref="G16:O16" si="0">G17+G18+G19+G20</f>
        <v>149293528.25999999</v>
      </c>
      <c r="H16" s="98">
        <f t="shared" si="0"/>
        <v>21762413.77</v>
      </c>
      <c r="I16" s="98">
        <f t="shared" si="0"/>
        <v>0</v>
      </c>
      <c r="J16" s="26">
        <f t="shared" si="0"/>
        <v>23390714.870000001</v>
      </c>
      <c r="K16" s="26">
        <f t="shared" si="0"/>
        <v>45267763.640000001</v>
      </c>
      <c r="L16" s="26">
        <f>L17+L18+L19+L20</f>
        <v>20813377</v>
      </c>
      <c r="M16" s="26">
        <f t="shared" si="0"/>
        <v>12171314</v>
      </c>
      <c r="N16" s="98">
        <f t="shared" si="0"/>
        <v>12943972.49</v>
      </c>
      <c r="O16" s="98">
        <f t="shared" si="0"/>
        <v>12943972.49</v>
      </c>
      <c r="P16" s="99" t="s">
        <v>24</v>
      </c>
      <c r="Q16" s="51" t="s">
        <v>24</v>
      </c>
      <c r="R16" s="51" t="s">
        <v>24</v>
      </c>
      <c r="S16" s="51" t="s">
        <v>24</v>
      </c>
      <c r="T16" s="51" t="s">
        <v>24</v>
      </c>
      <c r="U16" s="65" t="s">
        <v>24</v>
      </c>
      <c r="V16" s="51" t="s">
        <v>24</v>
      </c>
      <c r="W16" s="51" t="s">
        <v>24</v>
      </c>
      <c r="X16" s="51" t="s">
        <v>24</v>
      </c>
      <c r="Y16" s="51" t="s">
        <v>24</v>
      </c>
    </row>
    <row r="17" spans="1:25" s="1" customFormat="1" ht="141.75" customHeight="1">
      <c r="A17" s="100"/>
      <c r="B17" s="69"/>
      <c r="C17" s="52"/>
      <c r="D17" s="52"/>
      <c r="E17" s="69"/>
      <c r="F17" s="101" t="s">
        <v>21</v>
      </c>
      <c r="G17" s="98">
        <f>H17+I17+J17+K17+L17+M17+N17+O17</f>
        <v>106197003.81999999</v>
      </c>
      <c r="H17" s="98">
        <f>H22+H29+H32+H35+H39</f>
        <v>16429875.77</v>
      </c>
      <c r="I17" s="98">
        <f t="shared" ref="I17:O17" si="1">I22+I29+I32</f>
        <v>0</v>
      </c>
      <c r="J17" s="26">
        <f>J22+J29+J32+J35+J39</f>
        <v>16485023.870000001</v>
      </c>
      <c r="K17" s="26">
        <f>K22+K29+K32+K35+K39+K43+K47</f>
        <v>19343821.199999999</v>
      </c>
      <c r="L17" s="26">
        <f>L22+L29+L32+L39+L43+L47+L51+L55</f>
        <v>19721706</v>
      </c>
      <c r="M17" s="26">
        <f t="shared" si="1"/>
        <v>10970476</v>
      </c>
      <c r="N17" s="98">
        <f t="shared" si="1"/>
        <v>11623050.49</v>
      </c>
      <c r="O17" s="98">
        <f t="shared" si="1"/>
        <v>11623050.49</v>
      </c>
      <c r="P17" s="63"/>
      <c r="Q17" s="52"/>
      <c r="R17" s="52"/>
      <c r="S17" s="52"/>
      <c r="T17" s="52"/>
      <c r="U17" s="66"/>
      <c r="V17" s="52"/>
      <c r="W17" s="52"/>
      <c r="X17" s="52"/>
      <c r="Y17" s="52"/>
    </row>
    <row r="18" spans="1:25" s="1" customFormat="1" ht="126.75" customHeight="1">
      <c r="A18" s="100"/>
      <c r="B18" s="69"/>
      <c r="C18" s="52"/>
      <c r="D18" s="52"/>
      <c r="E18" s="69"/>
      <c r="F18" s="102" t="s">
        <v>16</v>
      </c>
      <c r="G18" s="98">
        <f t="shared" ref="G18:G20" si="2">H18+I18+J18+K18+L18+M18+N18+O18</f>
        <v>16849752.140000001</v>
      </c>
      <c r="H18" s="98">
        <f>H25+H33+H36</f>
        <v>2902320</v>
      </c>
      <c r="I18" s="98">
        <f t="shared" ref="I18:O18" si="3">I25+I33</f>
        <v>0</v>
      </c>
      <c r="J18" s="26">
        <f>J25+J33+J36</f>
        <v>5113484</v>
      </c>
      <c r="K18" s="26">
        <f>K25+K33+K36+K44+K48+K52</f>
        <v>8833948.1400000006</v>
      </c>
      <c r="L18" s="26">
        <f>L25+L33+L40+L44+L48+L52+L56</f>
        <v>0</v>
      </c>
      <c r="M18" s="26">
        <f t="shared" si="3"/>
        <v>0</v>
      </c>
      <c r="N18" s="98">
        <f t="shared" si="3"/>
        <v>0</v>
      </c>
      <c r="O18" s="98">
        <f t="shared" si="3"/>
        <v>0</v>
      </c>
      <c r="P18" s="63"/>
      <c r="Q18" s="52"/>
      <c r="R18" s="52"/>
      <c r="S18" s="52"/>
      <c r="T18" s="52"/>
      <c r="U18" s="66"/>
      <c r="V18" s="52"/>
      <c r="W18" s="52"/>
      <c r="X18" s="52"/>
      <c r="Y18" s="52"/>
    </row>
    <row r="19" spans="1:25" s="1" customFormat="1" ht="125.25" customHeight="1">
      <c r="A19" s="100"/>
      <c r="B19" s="69"/>
      <c r="C19" s="52"/>
      <c r="D19" s="52"/>
      <c r="E19" s="69"/>
      <c r="F19" s="31" t="s">
        <v>26</v>
      </c>
      <c r="G19" s="98">
        <f>H19+I19+J19+K19+L19+M19+N19+O19</f>
        <v>8509414.120000001</v>
      </c>
      <c r="H19" s="98">
        <f t="shared" ref="H19:O19" si="4">H26+H30</f>
        <v>1570218</v>
      </c>
      <c r="I19" s="98">
        <f t="shared" si="4"/>
        <v>0</v>
      </c>
      <c r="J19" s="26">
        <f t="shared" si="4"/>
        <v>902207</v>
      </c>
      <c r="K19" s="26">
        <f t="shared" si="4"/>
        <v>1102636.1200000001</v>
      </c>
      <c r="L19" s="26">
        <f>L26+L30</f>
        <v>1091671</v>
      </c>
      <c r="M19" s="26">
        <f t="shared" si="4"/>
        <v>1200838</v>
      </c>
      <c r="N19" s="98">
        <f t="shared" si="4"/>
        <v>1320922</v>
      </c>
      <c r="O19" s="98">
        <f t="shared" si="4"/>
        <v>1320922</v>
      </c>
      <c r="P19" s="63"/>
      <c r="Q19" s="52"/>
      <c r="R19" s="52"/>
      <c r="S19" s="52"/>
      <c r="T19" s="52"/>
      <c r="U19" s="66"/>
      <c r="V19" s="52"/>
      <c r="W19" s="52"/>
      <c r="X19" s="52"/>
      <c r="Y19" s="52"/>
    </row>
    <row r="20" spans="1:25" s="1" customFormat="1" ht="125.25" customHeight="1">
      <c r="A20" s="103"/>
      <c r="B20" s="104"/>
      <c r="C20" s="105"/>
      <c r="D20" s="105"/>
      <c r="E20" s="104"/>
      <c r="F20" s="102" t="s">
        <v>27</v>
      </c>
      <c r="G20" s="98">
        <f t="shared" si="2"/>
        <v>17737358.18</v>
      </c>
      <c r="H20" s="98">
        <f>H37</f>
        <v>860000</v>
      </c>
      <c r="I20" s="98">
        <f t="shared" ref="I20:O20" si="5">I37</f>
        <v>0</v>
      </c>
      <c r="J20" s="26">
        <f t="shared" si="5"/>
        <v>890000</v>
      </c>
      <c r="K20" s="26">
        <f>K37+K41+K45+K49</f>
        <v>15987358.18</v>
      </c>
      <c r="L20" s="26">
        <f>L37+L41+L45+L49+L53+L57</f>
        <v>0</v>
      </c>
      <c r="M20" s="26">
        <f t="shared" si="5"/>
        <v>0</v>
      </c>
      <c r="N20" s="98">
        <f t="shared" si="5"/>
        <v>0</v>
      </c>
      <c r="O20" s="98">
        <f t="shared" si="5"/>
        <v>0</v>
      </c>
      <c r="P20" s="64"/>
      <c r="Q20" s="53"/>
      <c r="R20" s="53"/>
      <c r="S20" s="53"/>
      <c r="T20" s="53"/>
      <c r="U20" s="67"/>
      <c r="V20" s="53"/>
      <c r="W20" s="53"/>
      <c r="X20" s="53"/>
      <c r="Y20" s="53"/>
    </row>
    <row r="21" spans="1:25" s="1" customFormat="1" ht="106.5" customHeight="1">
      <c r="A21" s="106" t="s">
        <v>35</v>
      </c>
      <c r="B21" s="39" t="s">
        <v>36</v>
      </c>
      <c r="C21" s="93">
        <v>2021</v>
      </c>
      <c r="D21" s="93">
        <v>2027</v>
      </c>
      <c r="E21" s="39" t="s">
        <v>34</v>
      </c>
      <c r="F21" s="34" t="s">
        <v>17</v>
      </c>
      <c r="G21" s="27">
        <f>H21+J21+K21+L21+M21+N21+O21</f>
        <v>45984520.829999998</v>
      </c>
      <c r="H21" s="27">
        <f>H22+H25+H26</f>
        <v>8636207.7599999998</v>
      </c>
      <c r="I21" s="27">
        <v>0</v>
      </c>
      <c r="J21" s="24">
        <f t="shared" ref="J21" si="6">J22+J25+J26</f>
        <v>7582703.3899999997</v>
      </c>
      <c r="K21" s="24">
        <f>K22+K26</f>
        <v>11846389.699999999</v>
      </c>
      <c r="L21" s="24">
        <f>L22+L25+L26</f>
        <v>10139273</v>
      </c>
      <c r="M21" s="24">
        <f>M22+M25+M26</f>
        <v>2078210</v>
      </c>
      <c r="N21" s="27">
        <f>N22+N25+N26</f>
        <v>2850868.49</v>
      </c>
      <c r="O21" s="27">
        <f>O22+O25+O26</f>
        <v>2850868.49</v>
      </c>
      <c r="P21" s="36" t="s">
        <v>37</v>
      </c>
      <c r="Q21" s="42" t="s">
        <v>38</v>
      </c>
      <c r="R21" s="107">
        <v>211300</v>
      </c>
      <c r="S21" s="107">
        <v>30100</v>
      </c>
      <c r="T21" s="107">
        <v>30200</v>
      </c>
      <c r="U21" s="108">
        <v>30200</v>
      </c>
      <c r="V21" s="107">
        <v>30200</v>
      </c>
      <c r="W21" s="107">
        <v>30200</v>
      </c>
      <c r="X21" s="107">
        <v>30200</v>
      </c>
      <c r="Y21" s="107">
        <v>30200</v>
      </c>
    </row>
    <row r="22" spans="1:25" s="1" customFormat="1" ht="38.25" customHeight="1">
      <c r="A22" s="109"/>
      <c r="B22" s="40"/>
      <c r="C22" s="94"/>
      <c r="D22" s="94"/>
      <c r="E22" s="40"/>
      <c r="F22" s="59" t="s">
        <v>21</v>
      </c>
      <c r="G22" s="60">
        <f>H22+J22+K22+L22+M22+N22+O22</f>
        <v>37475106.710000001</v>
      </c>
      <c r="H22" s="48">
        <v>7065989.7599999998</v>
      </c>
      <c r="I22" s="48">
        <v>0</v>
      </c>
      <c r="J22" s="45">
        <v>6680496.3899999997</v>
      </c>
      <c r="K22" s="45">
        <v>10743753.58</v>
      </c>
      <c r="L22" s="45">
        <v>9047602</v>
      </c>
      <c r="M22" s="45">
        <v>877372</v>
      </c>
      <c r="N22" s="48">
        <v>1529946.49</v>
      </c>
      <c r="O22" s="48">
        <v>1529946.49</v>
      </c>
      <c r="P22" s="37"/>
      <c r="Q22" s="43"/>
      <c r="R22" s="110"/>
      <c r="S22" s="110"/>
      <c r="T22" s="110"/>
      <c r="U22" s="111"/>
      <c r="V22" s="110"/>
      <c r="W22" s="110"/>
      <c r="X22" s="110"/>
      <c r="Y22" s="110"/>
    </row>
    <row r="23" spans="1:25" s="1" customFormat="1" ht="54.75" customHeight="1">
      <c r="A23" s="109"/>
      <c r="B23" s="40"/>
      <c r="C23" s="94"/>
      <c r="D23" s="94"/>
      <c r="E23" s="40"/>
      <c r="F23" s="112"/>
      <c r="G23" s="61"/>
      <c r="H23" s="49"/>
      <c r="I23" s="49"/>
      <c r="J23" s="46"/>
      <c r="K23" s="46"/>
      <c r="L23" s="46"/>
      <c r="M23" s="46"/>
      <c r="N23" s="49"/>
      <c r="O23" s="49"/>
      <c r="P23" s="37"/>
      <c r="Q23" s="43"/>
      <c r="R23" s="110"/>
      <c r="S23" s="110"/>
      <c r="T23" s="110"/>
      <c r="U23" s="111"/>
      <c r="V23" s="110"/>
      <c r="W23" s="110"/>
      <c r="X23" s="110"/>
      <c r="Y23" s="110"/>
    </row>
    <row r="24" spans="1:25" s="1" customFormat="1" ht="56.25" customHeight="1">
      <c r="A24" s="109"/>
      <c r="B24" s="40"/>
      <c r="C24" s="94"/>
      <c r="D24" s="94"/>
      <c r="E24" s="40"/>
      <c r="F24" s="113"/>
      <c r="G24" s="62"/>
      <c r="H24" s="50"/>
      <c r="I24" s="50"/>
      <c r="J24" s="47"/>
      <c r="K24" s="47"/>
      <c r="L24" s="47"/>
      <c r="M24" s="47"/>
      <c r="N24" s="50"/>
      <c r="O24" s="50"/>
      <c r="P24" s="37"/>
      <c r="Q24" s="43"/>
      <c r="R24" s="110"/>
      <c r="S24" s="110"/>
      <c r="T24" s="110"/>
      <c r="U24" s="111"/>
      <c r="V24" s="110"/>
      <c r="W24" s="110"/>
      <c r="X24" s="110"/>
      <c r="Y24" s="110"/>
    </row>
    <row r="25" spans="1:25" s="1" customFormat="1" ht="51.75" customHeight="1">
      <c r="A25" s="109"/>
      <c r="B25" s="40"/>
      <c r="C25" s="94"/>
      <c r="D25" s="94"/>
      <c r="E25" s="40"/>
      <c r="F25" s="28" t="s">
        <v>16</v>
      </c>
      <c r="G25" s="27">
        <f>H25+J25+K25+L25+M25+N25+O25</f>
        <v>0</v>
      </c>
      <c r="H25" s="29">
        <v>0</v>
      </c>
      <c r="I25" s="29">
        <v>0</v>
      </c>
      <c r="J25" s="25">
        <v>0</v>
      </c>
      <c r="K25" s="25">
        <v>0</v>
      </c>
      <c r="L25" s="25">
        <v>0</v>
      </c>
      <c r="M25" s="25">
        <v>0</v>
      </c>
      <c r="N25" s="29">
        <v>0</v>
      </c>
      <c r="O25" s="29">
        <v>0</v>
      </c>
      <c r="P25" s="37"/>
      <c r="Q25" s="43"/>
      <c r="R25" s="110"/>
      <c r="S25" s="110"/>
      <c r="T25" s="110"/>
      <c r="U25" s="111"/>
      <c r="V25" s="110"/>
      <c r="W25" s="110"/>
      <c r="X25" s="110"/>
      <c r="Y25" s="110"/>
    </row>
    <row r="26" spans="1:25" s="1" customFormat="1" ht="124.5" customHeight="1">
      <c r="A26" s="114"/>
      <c r="B26" s="115"/>
      <c r="C26" s="116"/>
      <c r="D26" s="116"/>
      <c r="E26" s="115"/>
      <c r="F26" s="28" t="s">
        <v>26</v>
      </c>
      <c r="G26" s="27">
        <f>H26+J26+K26+L26+M26+N26+O26</f>
        <v>8509414.120000001</v>
      </c>
      <c r="H26" s="29">
        <v>1570218</v>
      </c>
      <c r="I26" s="29">
        <v>0</v>
      </c>
      <c r="J26" s="25">
        <v>902207</v>
      </c>
      <c r="K26" s="25">
        <v>1102636.1200000001</v>
      </c>
      <c r="L26" s="25">
        <v>1091671</v>
      </c>
      <c r="M26" s="25">
        <v>1200838</v>
      </c>
      <c r="N26" s="29">
        <v>1320922</v>
      </c>
      <c r="O26" s="29">
        <v>1320922</v>
      </c>
      <c r="P26" s="38"/>
      <c r="Q26" s="44"/>
      <c r="R26" s="117"/>
      <c r="S26" s="117"/>
      <c r="T26" s="117"/>
      <c r="U26" s="118"/>
      <c r="V26" s="117"/>
      <c r="W26" s="117"/>
      <c r="X26" s="117"/>
      <c r="Y26" s="117"/>
    </row>
    <row r="27" spans="1:25" ht="173.25" customHeight="1">
      <c r="A27" s="119" t="s">
        <v>39</v>
      </c>
      <c r="B27" s="120" t="s">
        <v>40</v>
      </c>
      <c r="C27" s="121">
        <v>2021</v>
      </c>
      <c r="D27" s="121">
        <v>2027</v>
      </c>
      <c r="E27" s="122" t="s">
        <v>34</v>
      </c>
      <c r="F27" s="123" t="s">
        <v>17</v>
      </c>
      <c r="G27" s="27">
        <v>0</v>
      </c>
      <c r="H27" s="27">
        <v>0</v>
      </c>
      <c r="I27" s="27">
        <v>0</v>
      </c>
      <c r="J27" s="24">
        <v>0</v>
      </c>
      <c r="K27" s="24">
        <v>0</v>
      </c>
      <c r="L27" s="24">
        <v>0</v>
      </c>
      <c r="M27" s="24">
        <v>0</v>
      </c>
      <c r="N27" s="27">
        <v>0</v>
      </c>
      <c r="O27" s="27">
        <v>0</v>
      </c>
      <c r="P27" s="33" t="s">
        <v>41</v>
      </c>
      <c r="Q27" s="32" t="s">
        <v>25</v>
      </c>
      <c r="R27" s="124"/>
      <c r="S27" s="124">
        <v>51</v>
      </c>
      <c r="T27" s="125">
        <v>51.03</v>
      </c>
      <c r="U27" s="126">
        <v>51.03</v>
      </c>
      <c r="V27" s="125">
        <v>51.03</v>
      </c>
      <c r="W27" s="125">
        <v>51.03</v>
      </c>
      <c r="X27" s="125">
        <v>51.03</v>
      </c>
      <c r="Y27" s="125">
        <v>51.03</v>
      </c>
    </row>
    <row r="28" spans="1:25" ht="78.75" customHeight="1">
      <c r="A28" s="106" t="s">
        <v>42</v>
      </c>
      <c r="B28" s="39" t="s">
        <v>43</v>
      </c>
      <c r="C28" s="54">
        <v>2021</v>
      </c>
      <c r="D28" s="54">
        <v>2027</v>
      </c>
      <c r="E28" s="39" t="s">
        <v>34</v>
      </c>
      <c r="F28" s="35" t="s">
        <v>17</v>
      </c>
      <c r="G28" s="127">
        <f>H28+J28+K28+L28+M28+N28+O28</f>
        <v>309093</v>
      </c>
      <c r="H28" s="127">
        <f>H29+H30</f>
        <v>3000</v>
      </c>
      <c r="I28" s="127">
        <v>0</v>
      </c>
      <c r="J28" s="128">
        <f t="shared" ref="J28:L28" si="7">J29+J30</f>
        <v>121593</v>
      </c>
      <c r="K28" s="128">
        <f>K29+K30</f>
        <v>105000</v>
      </c>
      <c r="L28" s="128">
        <f t="shared" si="7"/>
        <v>79500</v>
      </c>
      <c r="M28" s="128">
        <f>M29+M30</f>
        <v>0</v>
      </c>
      <c r="N28" s="127">
        <f>N29+N30</f>
        <v>0</v>
      </c>
      <c r="O28" s="127">
        <f>O29+O30</f>
        <v>0</v>
      </c>
      <c r="P28" s="36" t="s">
        <v>44</v>
      </c>
      <c r="Q28" s="42" t="s">
        <v>45</v>
      </c>
      <c r="R28" s="42">
        <v>91</v>
      </c>
      <c r="S28" s="42">
        <v>13</v>
      </c>
      <c r="T28" s="42">
        <v>13</v>
      </c>
      <c r="U28" s="56">
        <v>13</v>
      </c>
      <c r="V28" s="42">
        <v>13</v>
      </c>
      <c r="W28" s="42">
        <v>13</v>
      </c>
      <c r="X28" s="42">
        <v>13</v>
      </c>
      <c r="Y28" s="42">
        <v>13</v>
      </c>
    </row>
    <row r="29" spans="1:25" ht="132" customHeight="1">
      <c r="A29" s="109"/>
      <c r="B29" s="40"/>
      <c r="C29" s="54"/>
      <c r="D29" s="54"/>
      <c r="E29" s="40"/>
      <c r="F29" s="35" t="s">
        <v>21</v>
      </c>
      <c r="G29" s="127">
        <f>H29+J29+K29+L29+M29+N29+O29</f>
        <v>309093</v>
      </c>
      <c r="H29" s="129">
        <v>3000</v>
      </c>
      <c r="I29" s="129">
        <v>0</v>
      </c>
      <c r="J29" s="130">
        <v>121593</v>
      </c>
      <c r="K29" s="130">
        <v>105000</v>
      </c>
      <c r="L29" s="130">
        <v>79500</v>
      </c>
      <c r="M29" s="130">
        <v>0</v>
      </c>
      <c r="N29" s="129">
        <v>0</v>
      </c>
      <c r="O29" s="129">
        <v>0</v>
      </c>
      <c r="P29" s="37"/>
      <c r="Q29" s="43"/>
      <c r="R29" s="43"/>
      <c r="S29" s="43"/>
      <c r="T29" s="43"/>
      <c r="U29" s="57"/>
      <c r="V29" s="43"/>
      <c r="W29" s="43"/>
      <c r="X29" s="43"/>
      <c r="Y29" s="43"/>
    </row>
    <row r="30" spans="1:25" ht="42.75" customHeight="1" thickBot="1">
      <c r="A30" s="131"/>
      <c r="B30" s="41"/>
      <c r="C30" s="54"/>
      <c r="D30" s="54"/>
      <c r="E30" s="41"/>
      <c r="F30" s="34" t="s">
        <v>26</v>
      </c>
      <c r="G30" s="127">
        <f>H30+J30+K30+L30+M30+N30+O30</f>
        <v>0</v>
      </c>
      <c r="H30" s="129">
        <v>0</v>
      </c>
      <c r="I30" s="129">
        <v>0</v>
      </c>
      <c r="J30" s="130">
        <v>0</v>
      </c>
      <c r="K30" s="130">
        <v>0</v>
      </c>
      <c r="L30" s="130">
        <v>0</v>
      </c>
      <c r="M30" s="130">
        <v>0</v>
      </c>
      <c r="N30" s="129">
        <v>0</v>
      </c>
      <c r="O30" s="129">
        <v>0</v>
      </c>
      <c r="P30" s="55"/>
      <c r="Q30" s="44"/>
      <c r="R30" s="44"/>
      <c r="S30" s="44"/>
      <c r="T30" s="44"/>
      <c r="U30" s="58"/>
      <c r="V30" s="44"/>
      <c r="W30" s="44"/>
      <c r="X30" s="44"/>
      <c r="Y30" s="44"/>
    </row>
    <row r="31" spans="1:25" ht="82.5" customHeight="1">
      <c r="A31" s="106" t="s">
        <v>46</v>
      </c>
      <c r="B31" s="39" t="s">
        <v>47</v>
      </c>
      <c r="C31" s="54">
        <v>2021</v>
      </c>
      <c r="D31" s="54">
        <v>2027</v>
      </c>
      <c r="E31" s="39" t="s">
        <v>34</v>
      </c>
      <c r="F31" s="35" t="s">
        <v>17</v>
      </c>
      <c r="G31" s="27">
        <f t="shared" ref="G31:G33" si="8">H31+J31+K31+L31+M31+N31+O31</f>
        <v>82085365.879999995</v>
      </c>
      <c r="H31" s="27">
        <f>H32+H33</f>
        <v>12113105</v>
      </c>
      <c r="I31" s="27">
        <v>0</v>
      </c>
      <c r="J31" s="24">
        <f t="shared" ref="J31:O31" si="9">J32+J33</f>
        <v>14428242.460000001</v>
      </c>
      <c r="K31" s="24">
        <f t="shared" si="9"/>
        <v>15171602.42</v>
      </c>
      <c r="L31" s="24">
        <f t="shared" si="9"/>
        <v>10093104</v>
      </c>
      <c r="M31" s="24">
        <f t="shared" si="9"/>
        <v>10093104</v>
      </c>
      <c r="N31" s="27">
        <f t="shared" si="9"/>
        <v>10093104</v>
      </c>
      <c r="O31" s="27">
        <f t="shared" si="9"/>
        <v>10093104</v>
      </c>
      <c r="P31" s="37" t="s">
        <v>28</v>
      </c>
      <c r="Q31" s="42" t="s">
        <v>25</v>
      </c>
      <c r="R31" s="42" t="s">
        <v>24</v>
      </c>
      <c r="S31" s="42">
        <v>100</v>
      </c>
      <c r="T31" s="42">
        <v>100</v>
      </c>
      <c r="U31" s="56">
        <v>100</v>
      </c>
      <c r="V31" s="42">
        <v>100</v>
      </c>
      <c r="W31" s="42">
        <v>100</v>
      </c>
      <c r="X31" s="42">
        <v>100</v>
      </c>
      <c r="Y31" s="42">
        <v>100</v>
      </c>
    </row>
    <row r="32" spans="1:25" ht="111" customHeight="1">
      <c r="A32" s="109"/>
      <c r="B32" s="40"/>
      <c r="C32" s="54"/>
      <c r="D32" s="54"/>
      <c r="E32" s="40"/>
      <c r="F32" s="123" t="s">
        <v>48</v>
      </c>
      <c r="G32" s="27">
        <f t="shared" si="8"/>
        <v>67461579.359999999</v>
      </c>
      <c r="H32" s="29">
        <v>9350785</v>
      </c>
      <c r="I32" s="29">
        <v>0</v>
      </c>
      <c r="J32" s="25">
        <v>9424758.4600000009</v>
      </c>
      <c r="K32" s="25">
        <v>8313619.9000000004</v>
      </c>
      <c r="L32" s="25">
        <v>10093104</v>
      </c>
      <c r="M32" s="25">
        <v>10093104</v>
      </c>
      <c r="N32" s="29">
        <v>10093104</v>
      </c>
      <c r="O32" s="29">
        <v>10093104</v>
      </c>
      <c r="P32" s="37"/>
      <c r="Q32" s="43"/>
      <c r="R32" s="43"/>
      <c r="S32" s="43"/>
      <c r="T32" s="43"/>
      <c r="U32" s="57"/>
      <c r="V32" s="132"/>
      <c r="W32" s="132"/>
      <c r="X32" s="132"/>
      <c r="Y32" s="43"/>
    </row>
    <row r="33" spans="1:25" ht="108.75" customHeight="1">
      <c r="A33" s="131"/>
      <c r="B33" s="41"/>
      <c r="C33" s="54"/>
      <c r="D33" s="54"/>
      <c r="E33" s="41"/>
      <c r="F33" s="28" t="s">
        <v>16</v>
      </c>
      <c r="G33" s="27">
        <f t="shared" si="8"/>
        <v>14623786.52</v>
      </c>
      <c r="H33" s="29">
        <v>2762320</v>
      </c>
      <c r="I33" s="29">
        <v>0</v>
      </c>
      <c r="J33" s="25">
        <v>5003484</v>
      </c>
      <c r="K33" s="25">
        <v>6857982.5199999996</v>
      </c>
      <c r="L33" s="25">
        <v>0</v>
      </c>
      <c r="M33" s="25">
        <v>0</v>
      </c>
      <c r="N33" s="29">
        <v>0</v>
      </c>
      <c r="O33" s="29">
        <v>0</v>
      </c>
      <c r="P33" s="38"/>
      <c r="Q33" s="44"/>
      <c r="R33" s="44"/>
      <c r="S33" s="44"/>
      <c r="T33" s="44"/>
      <c r="U33" s="58"/>
      <c r="V33" s="133"/>
      <c r="W33" s="133"/>
      <c r="X33" s="133"/>
      <c r="Y33" s="44"/>
    </row>
    <row r="34" spans="1:25" ht="87.75" customHeight="1">
      <c r="A34" s="106" t="s">
        <v>49</v>
      </c>
      <c r="B34" s="39" t="s">
        <v>50</v>
      </c>
      <c r="C34" s="93">
        <v>2021</v>
      </c>
      <c r="D34" s="93">
        <v>2027</v>
      </c>
      <c r="E34" s="39" t="s">
        <v>34</v>
      </c>
      <c r="F34" s="28" t="s">
        <v>17</v>
      </c>
      <c r="G34" s="134">
        <f>H34+I34+J34+K34+M34+N34+L34+O34</f>
        <v>2268277.0300000003</v>
      </c>
      <c r="H34" s="27">
        <f>H35+H36+H37</f>
        <v>1010101.01</v>
      </c>
      <c r="I34" s="27">
        <f t="shared" ref="I34:O34" si="10">I35+I36+I37</f>
        <v>0</v>
      </c>
      <c r="J34" s="24">
        <f t="shared" si="10"/>
        <v>1258176.02</v>
      </c>
      <c r="K34" s="24">
        <f t="shared" si="10"/>
        <v>0</v>
      </c>
      <c r="L34" s="24">
        <f t="shared" si="10"/>
        <v>0</v>
      </c>
      <c r="M34" s="24">
        <f t="shared" si="10"/>
        <v>0</v>
      </c>
      <c r="N34" s="27">
        <f t="shared" si="10"/>
        <v>0</v>
      </c>
      <c r="O34" s="27">
        <f t="shared" si="10"/>
        <v>0</v>
      </c>
      <c r="P34" s="36" t="s">
        <v>51</v>
      </c>
      <c r="Q34" s="42" t="s">
        <v>52</v>
      </c>
      <c r="R34" s="42">
        <v>1780</v>
      </c>
      <c r="S34" s="42">
        <v>1780</v>
      </c>
      <c r="T34" s="42" t="s">
        <v>24</v>
      </c>
      <c r="U34" s="56" t="s">
        <v>24</v>
      </c>
      <c r="V34" s="135" t="s">
        <v>24</v>
      </c>
      <c r="W34" s="135" t="s">
        <v>24</v>
      </c>
      <c r="X34" s="135" t="s">
        <v>24</v>
      </c>
      <c r="Y34" s="42" t="s">
        <v>24</v>
      </c>
    </row>
    <row r="35" spans="1:25" ht="71.25" customHeight="1">
      <c r="A35" s="109"/>
      <c r="B35" s="40"/>
      <c r="C35" s="94"/>
      <c r="D35" s="94"/>
      <c r="E35" s="40"/>
      <c r="F35" s="28" t="s">
        <v>21</v>
      </c>
      <c r="G35" s="134">
        <f>H35+I35+J35+K35+L35+M35+N35+O35</f>
        <v>268277.02999999997</v>
      </c>
      <c r="H35" s="29">
        <v>10101.01</v>
      </c>
      <c r="I35" s="29">
        <v>0</v>
      </c>
      <c r="J35" s="25">
        <v>258176.02</v>
      </c>
      <c r="K35" s="25">
        <v>0</v>
      </c>
      <c r="L35" s="25">
        <v>0</v>
      </c>
      <c r="M35" s="25">
        <v>0</v>
      </c>
      <c r="N35" s="29">
        <v>0</v>
      </c>
      <c r="O35" s="29">
        <v>0</v>
      </c>
      <c r="P35" s="37"/>
      <c r="Q35" s="43"/>
      <c r="R35" s="43"/>
      <c r="S35" s="43"/>
      <c r="T35" s="43"/>
      <c r="U35" s="57"/>
      <c r="V35" s="132"/>
      <c r="W35" s="132"/>
      <c r="X35" s="132"/>
      <c r="Y35" s="43"/>
    </row>
    <row r="36" spans="1:25" ht="124.5" customHeight="1">
      <c r="A36" s="109"/>
      <c r="B36" s="40"/>
      <c r="C36" s="94"/>
      <c r="D36" s="94"/>
      <c r="E36" s="40"/>
      <c r="F36" s="28" t="s">
        <v>16</v>
      </c>
      <c r="G36" s="134">
        <f>H36+I36+J36+K36+L36+M36+N36+O36</f>
        <v>250000</v>
      </c>
      <c r="H36" s="29">
        <v>140000</v>
      </c>
      <c r="I36" s="29">
        <v>0</v>
      </c>
      <c r="J36" s="25">
        <v>110000</v>
      </c>
      <c r="K36" s="25">
        <v>0</v>
      </c>
      <c r="L36" s="25">
        <v>0</v>
      </c>
      <c r="M36" s="25">
        <v>0</v>
      </c>
      <c r="N36" s="29">
        <v>0</v>
      </c>
      <c r="O36" s="29">
        <v>0</v>
      </c>
      <c r="P36" s="37"/>
      <c r="Q36" s="43"/>
      <c r="R36" s="43"/>
      <c r="S36" s="43"/>
      <c r="T36" s="43"/>
      <c r="U36" s="57"/>
      <c r="V36" s="132"/>
      <c r="W36" s="132"/>
      <c r="X36" s="132"/>
      <c r="Y36" s="43"/>
    </row>
    <row r="37" spans="1:25" ht="151.5" customHeight="1">
      <c r="A37" s="131"/>
      <c r="B37" s="41"/>
      <c r="C37" s="95"/>
      <c r="D37" s="95"/>
      <c r="E37" s="41"/>
      <c r="F37" s="28" t="s">
        <v>27</v>
      </c>
      <c r="G37" s="134">
        <f>H37+I37+J37+K37+M37+L37+N37+O37</f>
        <v>1750000</v>
      </c>
      <c r="H37" s="29">
        <v>860000</v>
      </c>
      <c r="I37" s="29">
        <v>0</v>
      </c>
      <c r="J37" s="25">
        <v>890000</v>
      </c>
      <c r="K37" s="25">
        <v>0</v>
      </c>
      <c r="L37" s="25">
        <v>0</v>
      </c>
      <c r="M37" s="25">
        <v>0</v>
      </c>
      <c r="N37" s="29">
        <v>0</v>
      </c>
      <c r="O37" s="29">
        <v>0</v>
      </c>
      <c r="P37" s="38"/>
      <c r="Q37" s="44"/>
      <c r="R37" s="44"/>
      <c r="S37" s="44"/>
      <c r="T37" s="44"/>
      <c r="U37" s="58"/>
      <c r="V37" s="133"/>
      <c r="W37" s="133"/>
      <c r="X37" s="133"/>
      <c r="Y37" s="44"/>
    </row>
    <row r="38" spans="1:25" ht="69.75" hidden="1" customHeight="1">
      <c r="A38" s="106" t="s">
        <v>53</v>
      </c>
      <c r="B38" s="39" t="s">
        <v>54</v>
      </c>
      <c r="C38" s="93">
        <v>2021</v>
      </c>
      <c r="D38" s="93">
        <v>2027</v>
      </c>
      <c r="E38" s="39" t="s">
        <v>34</v>
      </c>
      <c r="F38" s="28" t="s">
        <v>17</v>
      </c>
      <c r="G38" s="134">
        <f>H38+I38+J38+K38+M38+N38+L38+O38</f>
        <v>0</v>
      </c>
      <c r="H38" s="27">
        <f t="shared" ref="H38:O38" si="11">H39+H40+H41</f>
        <v>0</v>
      </c>
      <c r="I38" s="27">
        <f t="shared" si="11"/>
        <v>0</v>
      </c>
      <c r="J38" s="24">
        <f t="shared" si="11"/>
        <v>0</v>
      </c>
      <c r="K38" s="24">
        <f t="shared" si="11"/>
        <v>0</v>
      </c>
      <c r="L38" s="24">
        <f t="shared" si="11"/>
        <v>0</v>
      </c>
      <c r="M38" s="24">
        <f t="shared" si="11"/>
        <v>0</v>
      </c>
      <c r="N38" s="27">
        <f t="shared" si="11"/>
        <v>0</v>
      </c>
      <c r="O38" s="27">
        <f t="shared" si="11"/>
        <v>0</v>
      </c>
      <c r="P38" s="36" t="s">
        <v>24</v>
      </c>
      <c r="Q38" s="42" t="s">
        <v>24</v>
      </c>
      <c r="R38" s="42" t="s">
        <v>24</v>
      </c>
      <c r="S38" s="42" t="s">
        <v>24</v>
      </c>
      <c r="T38" s="42" t="s">
        <v>24</v>
      </c>
      <c r="U38" s="56" t="s">
        <v>24</v>
      </c>
      <c r="V38" s="135" t="s">
        <v>24</v>
      </c>
      <c r="W38" s="135" t="s">
        <v>24</v>
      </c>
      <c r="X38" s="135" t="s">
        <v>24</v>
      </c>
      <c r="Y38" s="42" t="s">
        <v>24</v>
      </c>
    </row>
    <row r="39" spans="1:25" ht="202.5" customHeight="1">
      <c r="A39" s="109"/>
      <c r="B39" s="40"/>
      <c r="C39" s="94"/>
      <c r="D39" s="94"/>
      <c r="E39" s="40"/>
      <c r="F39" s="28" t="s">
        <v>21</v>
      </c>
      <c r="G39" s="134">
        <f>H39+I39+J39+K39+L39+M39+N39+O39</f>
        <v>0</v>
      </c>
      <c r="H39" s="29">
        <v>0</v>
      </c>
      <c r="I39" s="29">
        <v>0</v>
      </c>
      <c r="J39" s="25">
        <v>0</v>
      </c>
      <c r="K39" s="25">
        <v>0</v>
      </c>
      <c r="L39" s="25">
        <v>0</v>
      </c>
      <c r="M39" s="25">
        <v>0</v>
      </c>
      <c r="N39" s="29">
        <v>0</v>
      </c>
      <c r="O39" s="29">
        <v>0</v>
      </c>
      <c r="P39" s="37"/>
      <c r="Q39" s="43"/>
      <c r="R39" s="43"/>
      <c r="S39" s="43"/>
      <c r="T39" s="43"/>
      <c r="U39" s="57"/>
      <c r="V39" s="132"/>
      <c r="W39" s="132"/>
      <c r="X39" s="132"/>
      <c r="Y39" s="43"/>
    </row>
    <row r="40" spans="1:25" ht="152.25" customHeight="1">
      <c r="A40" s="109"/>
      <c r="B40" s="40"/>
      <c r="C40" s="94"/>
      <c r="D40" s="94"/>
      <c r="E40" s="40"/>
      <c r="F40" s="28" t="s">
        <v>16</v>
      </c>
      <c r="G40" s="134">
        <f>H40+I40+J40+K40+L40+M40+N40+O40</f>
        <v>0</v>
      </c>
      <c r="H40" s="29">
        <v>0</v>
      </c>
      <c r="I40" s="29">
        <v>0</v>
      </c>
      <c r="J40" s="25">
        <v>0</v>
      </c>
      <c r="K40" s="25">
        <v>0</v>
      </c>
      <c r="L40" s="25">
        <v>0</v>
      </c>
      <c r="M40" s="25">
        <v>0</v>
      </c>
      <c r="N40" s="29">
        <v>0</v>
      </c>
      <c r="O40" s="29">
        <v>0</v>
      </c>
      <c r="P40" s="37"/>
      <c r="Q40" s="43"/>
      <c r="R40" s="43"/>
      <c r="S40" s="43"/>
      <c r="T40" s="43"/>
      <c r="U40" s="57"/>
      <c r="V40" s="132"/>
      <c r="W40" s="132"/>
      <c r="X40" s="132"/>
      <c r="Y40" s="43"/>
    </row>
    <row r="41" spans="1:25" ht="136.5" customHeight="1">
      <c r="A41" s="131"/>
      <c r="B41" s="41"/>
      <c r="C41" s="95"/>
      <c r="D41" s="95"/>
      <c r="E41" s="41"/>
      <c r="F41" s="28" t="s">
        <v>27</v>
      </c>
      <c r="G41" s="134">
        <f>H41+I41+J41+K41+M41+L41+N41+O41</f>
        <v>0</v>
      </c>
      <c r="H41" s="29">
        <v>0</v>
      </c>
      <c r="I41" s="29">
        <v>0</v>
      </c>
      <c r="J41" s="25">
        <v>0</v>
      </c>
      <c r="K41" s="25">
        <v>0</v>
      </c>
      <c r="L41" s="25">
        <v>0</v>
      </c>
      <c r="M41" s="25">
        <v>0</v>
      </c>
      <c r="N41" s="29">
        <v>0</v>
      </c>
      <c r="O41" s="29">
        <v>0</v>
      </c>
      <c r="P41" s="38"/>
      <c r="Q41" s="44"/>
      <c r="R41" s="44"/>
      <c r="S41" s="44"/>
      <c r="T41" s="44"/>
      <c r="U41" s="58"/>
      <c r="V41" s="133"/>
      <c r="W41" s="133"/>
      <c r="X41" s="133"/>
      <c r="Y41" s="44"/>
    </row>
    <row r="42" spans="1:25" ht="108.75" customHeight="1">
      <c r="A42" s="106" t="s">
        <v>55</v>
      </c>
      <c r="B42" s="39" t="s">
        <v>56</v>
      </c>
      <c r="C42" s="93">
        <v>2021</v>
      </c>
      <c r="D42" s="93">
        <v>2027</v>
      </c>
      <c r="E42" s="39" t="s">
        <v>34</v>
      </c>
      <c r="F42" s="28" t="s">
        <v>17</v>
      </c>
      <c r="G42" s="134">
        <f>H42+I42+J42+K42+M42+N42+L42+O42</f>
        <v>16629620</v>
      </c>
      <c r="H42" s="27">
        <f t="shared" ref="H42:O42" si="12">H43+H44+H45</f>
        <v>0</v>
      </c>
      <c r="I42" s="27">
        <f t="shared" si="12"/>
        <v>0</v>
      </c>
      <c r="J42" s="24">
        <f t="shared" si="12"/>
        <v>0</v>
      </c>
      <c r="K42" s="24">
        <f t="shared" si="12"/>
        <v>16629620</v>
      </c>
      <c r="L42" s="24">
        <f t="shared" si="12"/>
        <v>0</v>
      </c>
      <c r="M42" s="24">
        <f t="shared" si="12"/>
        <v>0</v>
      </c>
      <c r="N42" s="27">
        <f t="shared" si="12"/>
        <v>0</v>
      </c>
      <c r="O42" s="27">
        <f t="shared" si="12"/>
        <v>0</v>
      </c>
      <c r="P42" s="36" t="s">
        <v>57</v>
      </c>
      <c r="Q42" s="42" t="s">
        <v>25</v>
      </c>
      <c r="R42" s="42" t="s">
        <v>24</v>
      </c>
      <c r="S42" s="42" t="s">
        <v>24</v>
      </c>
      <c r="T42" s="42" t="s">
        <v>24</v>
      </c>
      <c r="U42" s="56">
        <v>100</v>
      </c>
      <c r="V42" s="135"/>
      <c r="W42" s="135"/>
      <c r="X42" s="135"/>
      <c r="Y42" s="42"/>
    </row>
    <row r="43" spans="1:25" ht="208.5" customHeight="1">
      <c r="A43" s="109"/>
      <c r="B43" s="40"/>
      <c r="C43" s="94"/>
      <c r="D43" s="94"/>
      <c r="E43" s="40"/>
      <c r="F43" s="28" t="s">
        <v>21</v>
      </c>
      <c r="G43" s="134">
        <f>H43+I43+J43+K43+L43+M43+N43+O43</f>
        <v>166296.20000000001</v>
      </c>
      <c r="H43" s="29">
        <v>0</v>
      </c>
      <c r="I43" s="29">
        <v>0</v>
      </c>
      <c r="J43" s="25">
        <v>0</v>
      </c>
      <c r="K43" s="25">
        <v>166296.20000000001</v>
      </c>
      <c r="L43" s="25">
        <v>0</v>
      </c>
      <c r="M43" s="25">
        <v>0</v>
      </c>
      <c r="N43" s="29">
        <v>0</v>
      </c>
      <c r="O43" s="29">
        <v>0</v>
      </c>
      <c r="P43" s="37"/>
      <c r="Q43" s="43"/>
      <c r="R43" s="43"/>
      <c r="S43" s="43"/>
      <c r="T43" s="43"/>
      <c r="U43" s="57"/>
      <c r="V43" s="132"/>
      <c r="W43" s="132"/>
      <c r="X43" s="132"/>
      <c r="Y43" s="43"/>
    </row>
    <row r="44" spans="1:25" ht="142.5" customHeight="1">
      <c r="A44" s="109"/>
      <c r="B44" s="40"/>
      <c r="C44" s="94"/>
      <c r="D44" s="94"/>
      <c r="E44" s="40"/>
      <c r="F44" s="28" t="s">
        <v>16</v>
      </c>
      <c r="G44" s="134">
        <f>H44+I44+J44+K44+L44+M44+N44+O44</f>
        <v>1810965.62</v>
      </c>
      <c r="H44" s="29">
        <v>0</v>
      </c>
      <c r="I44" s="29">
        <v>0</v>
      </c>
      <c r="J44" s="25">
        <v>0</v>
      </c>
      <c r="K44" s="25">
        <v>1810965.62</v>
      </c>
      <c r="L44" s="25">
        <v>0</v>
      </c>
      <c r="M44" s="25">
        <v>0</v>
      </c>
      <c r="N44" s="29">
        <v>0</v>
      </c>
      <c r="O44" s="29">
        <v>0</v>
      </c>
      <c r="P44" s="37"/>
      <c r="Q44" s="43"/>
      <c r="R44" s="43"/>
      <c r="S44" s="43"/>
      <c r="T44" s="43"/>
      <c r="U44" s="57"/>
      <c r="V44" s="132"/>
      <c r="W44" s="132"/>
      <c r="X44" s="132"/>
      <c r="Y44" s="43"/>
    </row>
    <row r="45" spans="1:25" ht="147.75" customHeight="1">
      <c r="A45" s="131"/>
      <c r="B45" s="41"/>
      <c r="C45" s="95"/>
      <c r="D45" s="95"/>
      <c r="E45" s="41"/>
      <c r="F45" s="28" t="s">
        <v>27</v>
      </c>
      <c r="G45" s="134">
        <f>H45+I45+J45+K45+M45+L45+N45+O45</f>
        <v>14652358.18</v>
      </c>
      <c r="H45" s="29">
        <v>0</v>
      </c>
      <c r="I45" s="29">
        <v>0</v>
      </c>
      <c r="J45" s="25">
        <v>0</v>
      </c>
      <c r="K45" s="25">
        <v>14652358.18</v>
      </c>
      <c r="L45" s="25">
        <v>0</v>
      </c>
      <c r="M45" s="25">
        <v>0</v>
      </c>
      <c r="N45" s="29">
        <v>0</v>
      </c>
      <c r="O45" s="29">
        <v>0</v>
      </c>
      <c r="P45" s="38"/>
      <c r="Q45" s="44"/>
      <c r="R45" s="44"/>
      <c r="S45" s="44"/>
      <c r="T45" s="44"/>
      <c r="U45" s="58"/>
      <c r="V45" s="133"/>
      <c r="W45" s="133"/>
      <c r="X45" s="133"/>
      <c r="Y45" s="44"/>
    </row>
    <row r="46" spans="1:25" ht="123" customHeight="1">
      <c r="A46" s="106" t="s">
        <v>58</v>
      </c>
      <c r="B46" s="39" t="s">
        <v>59</v>
      </c>
      <c r="C46" s="93">
        <v>2021</v>
      </c>
      <c r="D46" s="93">
        <v>2027</v>
      </c>
      <c r="E46" s="39" t="s">
        <v>34</v>
      </c>
      <c r="F46" s="28" t="s">
        <v>17</v>
      </c>
      <c r="G46" s="134">
        <f>H46+I46+J46+K46+M46+N46+L46+O46</f>
        <v>1515151.52</v>
      </c>
      <c r="H46" s="27">
        <f t="shared" ref="H46:O46" si="13">H47+H48+H49</f>
        <v>0</v>
      </c>
      <c r="I46" s="27">
        <f t="shared" si="13"/>
        <v>0</v>
      </c>
      <c r="J46" s="24">
        <f t="shared" si="13"/>
        <v>0</v>
      </c>
      <c r="K46" s="24">
        <f t="shared" si="13"/>
        <v>1515151.52</v>
      </c>
      <c r="L46" s="24">
        <f t="shared" si="13"/>
        <v>0</v>
      </c>
      <c r="M46" s="24">
        <f t="shared" si="13"/>
        <v>0</v>
      </c>
      <c r="N46" s="27">
        <f t="shared" si="13"/>
        <v>0</v>
      </c>
      <c r="O46" s="27">
        <f t="shared" si="13"/>
        <v>0</v>
      </c>
      <c r="P46" s="36"/>
      <c r="Q46" s="42"/>
      <c r="R46" s="42"/>
      <c r="S46" s="42"/>
      <c r="T46" s="42"/>
      <c r="U46" s="56"/>
      <c r="V46" s="135"/>
      <c r="W46" s="135"/>
      <c r="X46" s="135"/>
      <c r="Y46" s="42"/>
    </row>
    <row r="47" spans="1:25" ht="182.25">
      <c r="A47" s="109"/>
      <c r="B47" s="40"/>
      <c r="C47" s="94"/>
      <c r="D47" s="94"/>
      <c r="E47" s="40"/>
      <c r="F47" s="28" t="s">
        <v>21</v>
      </c>
      <c r="G47" s="134">
        <f>H47+I47+J47+K47+L47+M47+N47+O47</f>
        <v>15151.52</v>
      </c>
      <c r="H47" s="29">
        <v>0</v>
      </c>
      <c r="I47" s="29">
        <v>0</v>
      </c>
      <c r="J47" s="25">
        <v>0</v>
      </c>
      <c r="K47" s="25">
        <v>15151.52</v>
      </c>
      <c r="L47" s="25">
        <v>0</v>
      </c>
      <c r="M47" s="25">
        <v>0</v>
      </c>
      <c r="N47" s="29">
        <v>0</v>
      </c>
      <c r="O47" s="29">
        <v>0</v>
      </c>
      <c r="P47" s="37"/>
      <c r="Q47" s="43"/>
      <c r="R47" s="43"/>
      <c r="S47" s="43"/>
      <c r="T47" s="43"/>
      <c r="U47" s="57"/>
      <c r="V47" s="132"/>
      <c r="W47" s="132"/>
      <c r="X47" s="132"/>
      <c r="Y47" s="43"/>
    </row>
    <row r="48" spans="1:25" ht="101.25">
      <c r="A48" s="109"/>
      <c r="B48" s="40"/>
      <c r="C48" s="94"/>
      <c r="D48" s="94"/>
      <c r="E48" s="40"/>
      <c r="F48" s="28" t="s">
        <v>16</v>
      </c>
      <c r="G48" s="134">
        <f>H48+I48+J48+K48+L48+M48+N48+O48</f>
        <v>165000</v>
      </c>
      <c r="H48" s="29">
        <v>0</v>
      </c>
      <c r="I48" s="29">
        <v>0</v>
      </c>
      <c r="J48" s="25">
        <v>0</v>
      </c>
      <c r="K48" s="25">
        <v>165000</v>
      </c>
      <c r="L48" s="25">
        <v>0</v>
      </c>
      <c r="M48" s="25">
        <v>0</v>
      </c>
      <c r="N48" s="29">
        <v>0</v>
      </c>
      <c r="O48" s="29">
        <v>0</v>
      </c>
      <c r="P48" s="37"/>
      <c r="Q48" s="43"/>
      <c r="R48" s="43"/>
      <c r="S48" s="43"/>
      <c r="T48" s="43"/>
      <c r="U48" s="57"/>
      <c r="V48" s="132"/>
      <c r="W48" s="132"/>
      <c r="X48" s="132"/>
      <c r="Y48" s="43"/>
    </row>
    <row r="49" spans="1:25" ht="174.75" customHeight="1">
      <c r="A49" s="131"/>
      <c r="B49" s="41"/>
      <c r="C49" s="95"/>
      <c r="D49" s="95"/>
      <c r="E49" s="41"/>
      <c r="F49" s="28" t="s">
        <v>27</v>
      </c>
      <c r="G49" s="134">
        <f>H49+I49+J49+K49+M49+L49+N49+O49</f>
        <v>1335000</v>
      </c>
      <c r="H49" s="29">
        <v>0</v>
      </c>
      <c r="I49" s="29">
        <v>0</v>
      </c>
      <c r="J49" s="25">
        <v>0</v>
      </c>
      <c r="K49" s="25">
        <v>1335000</v>
      </c>
      <c r="L49" s="25">
        <v>0</v>
      </c>
      <c r="M49" s="25">
        <v>0</v>
      </c>
      <c r="N49" s="29">
        <v>0</v>
      </c>
      <c r="O49" s="29">
        <v>0</v>
      </c>
      <c r="P49" s="38"/>
      <c r="Q49" s="44"/>
      <c r="R49" s="44"/>
      <c r="S49" s="44"/>
      <c r="T49" s="44"/>
      <c r="U49" s="58"/>
      <c r="V49" s="133"/>
      <c r="W49" s="133"/>
      <c r="X49" s="133"/>
      <c r="Y49" s="44"/>
    </row>
    <row r="50" spans="1:25" ht="141" customHeight="1">
      <c r="A50" s="106" t="s">
        <v>60</v>
      </c>
      <c r="B50" s="39" t="s">
        <v>61</v>
      </c>
      <c r="C50" s="93">
        <v>2021</v>
      </c>
      <c r="D50" s="93">
        <v>2027</v>
      </c>
      <c r="E50" s="39" t="s">
        <v>34</v>
      </c>
      <c r="F50" s="28" t="s">
        <v>17</v>
      </c>
      <c r="G50" s="134">
        <f>H50+I50+J50+K50+M50+N50+L50+O50</f>
        <v>4500</v>
      </c>
      <c r="H50" s="27">
        <f t="shared" ref="H50:O50" si="14">H51+H52+H53</f>
        <v>0</v>
      </c>
      <c r="I50" s="27">
        <f t="shared" si="14"/>
        <v>0</v>
      </c>
      <c r="J50" s="24">
        <f t="shared" si="14"/>
        <v>0</v>
      </c>
      <c r="K50" s="24">
        <f t="shared" si="14"/>
        <v>0</v>
      </c>
      <c r="L50" s="24">
        <f t="shared" si="14"/>
        <v>1500</v>
      </c>
      <c r="M50" s="24">
        <f t="shared" si="14"/>
        <v>3000</v>
      </c>
      <c r="N50" s="27">
        <f t="shared" si="14"/>
        <v>0</v>
      </c>
      <c r="O50" s="27">
        <f t="shared" si="14"/>
        <v>0</v>
      </c>
      <c r="P50" s="36" t="s">
        <v>24</v>
      </c>
      <c r="Q50" s="42"/>
      <c r="R50" s="42"/>
      <c r="S50" s="42"/>
      <c r="T50" s="42"/>
      <c r="U50" s="56"/>
      <c r="V50" s="135"/>
      <c r="W50" s="135"/>
      <c r="X50" s="135"/>
      <c r="Y50" s="42"/>
    </row>
    <row r="51" spans="1:25" ht="21" hidden="1" customHeight="1">
      <c r="A51" s="109"/>
      <c r="B51" s="40"/>
      <c r="C51" s="94"/>
      <c r="D51" s="94"/>
      <c r="E51" s="40"/>
      <c r="F51" s="28" t="s">
        <v>21</v>
      </c>
      <c r="G51" s="134">
        <f>H51+I51+J51+K51+L51+M51+N51+O51</f>
        <v>4500</v>
      </c>
      <c r="H51" s="29">
        <v>0</v>
      </c>
      <c r="I51" s="29">
        <v>0</v>
      </c>
      <c r="J51" s="25">
        <v>0</v>
      </c>
      <c r="K51" s="25">
        <v>0</v>
      </c>
      <c r="L51" s="25">
        <v>1500</v>
      </c>
      <c r="M51" s="25">
        <v>3000</v>
      </c>
      <c r="N51" s="29">
        <v>0</v>
      </c>
      <c r="O51" s="29">
        <v>0</v>
      </c>
      <c r="P51" s="37"/>
      <c r="Q51" s="43"/>
      <c r="R51" s="43"/>
      <c r="S51" s="43"/>
      <c r="T51" s="43"/>
      <c r="U51" s="57"/>
      <c r="V51" s="132"/>
      <c r="W51" s="132"/>
      <c r="X51" s="132"/>
      <c r="Y51" s="43"/>
    </row>
    <row r="52" spans="1:25" ht="141.75" customHeight="1">
      <c r="A52" s="109"/>
      <c r="B52" s="40"/>
      <c r="C52" s="94"/>
      <c r="D52" s="94"/>
      <c r="E52" s="40"/>
      <c r="F52" s="28" t="s">
        <v>16</v>
      </c>
      <c r="G52" s="134">
        <f>H52+I52+J52+K52+L52+M52+N52+O52</f>
        <v>0</v>
      </c>
      <c r="H52" s="29">
        <v>0</v>
      </c>
      <c r="I52" s="29">
        <v>0</v>
      </c>
      <c r="J52" s="25">
        <v>0</v>
      </c>
      <c r="K52" s="25">
        <v>0</v>
      </c>
      <c r="L52" s="25">
        <v>0</v>
      </c>
      <c r="M52" s="25">
        <v>0</v>
      </c>
      <c r="N52" s="29">
        <v>0</v>
      </c>
      <c r="O52" s="29">
        <v>0</v>
      </c>
      <c r="P52" s="37"/>
      <c r="Q52" s="43"/>
      <c r="R52" s="43"/>
      <c r="S52" s="43"/>
      <c r="T52" s="43"/>
      <c r="U52" s="57"/>
      <c r="V52" s="132"/>
      <c r="W52" s="132"/>
      <c r="X52" s="132"/>
      <c r="Y52" s="43"/>
    </row>
    <row r="53" spans="1:25" ht="128.25" customHeight="1">
      <c r="A53" s="131"/>
      <c r="B53" s="41"/>
      <c r="C53" s="95"/>
      <c r="D53" s="95"/>
      <c r="E53" s="41"/>
      <c r="F53" s="28" t="s">
        <v>27</v>
      </c>
      <c r="G53" s="134">
        <f>H53+I53+J53+K53+M53+L53+N53+O53</f>
        <v>0</v>
      </c>
      <c r="H53" s="29">
        <v>0</v>
      </c>
      <c r="I53" s="29">
        <v>0</v>
      </c>
      <c r="J53" s="25">
        <v>0</v>
      </c>
      <c r="K53" s="25">
        <v>0</v>
      </c>
      <c r="L53" s="25">
        <v>0</v>
      </c>
      <c r="M53" s="25">
        <v>0</v>
      </c>
      <c r="N53" s="29">
        <v>0</v>
      </c>
      <c r="O53" s="29">
        <v>0</v>
      </c>
      <c r="P53" s="38"/>
      <c r="Q53" s="44"/>
      <c r="R53" s="44"/>
      <c r="S53" s="44"/>
      <c r="T53" s="44"/>
      <c r="U53" s="58"/>
      <c r="V53" s="133"/>
      <c r="W53" s="133"/>
      <c r="X53" s="133"/>
      <c r="Y53" s="44"/>
    </row>
    <row r="54" spans="1:25" ht="119.25" customHeight="1">
      <c r="A54" s="106" t="s">
        <v>62</v>
      </c>
      <c r="B54" s="39" t="s">
        <v>63</v>
      </c>
      <c r="C54" s="93">
        <v>2021</v>
      </c>
      <c r="D54" s="93">
        <v>2027</v>
      </c>
      <c r="E54" s="39" t="s">
        <v>34</v>
      </c>
      <c r="F54" s="28" t="s">
        <v>17</v>
      </c>
      <c r="G54" s="134">
        <f>H54+I54+J54+K54+M54+N54+L54+O54</f>
        <v>500000</v>
      </c>
      <c r="H54" s="27">
        <f t="shared" ref="H54:O54" si="15">H55+H56+H57</f>
        <v>0</v>
      </c>
      <c r="I54" s="27">
        <f t="shared" si="15"/>
        <v>0</v>
      </c>
      <c r="J54" s="24">
        <f t="shared" si="15"/>
        <v>0</v>
      </c>
      <c r="K54" s="24">
        <f t="shared" si="15"/>
        <v>0</v>
      </c>
      <c r="L54" s="24">
        <f>L55+L56+L57</f>
        <v>500000</v>
      </c>
      <c r="M54" s="24">
        <f t="shared" si="15"/>
        <v>0</v>
      </c>
      <c r="N54" s="27">
        <f t="shared" si="15"/>
        <v>0</v>
      </c>
      <c r="O54" s="27">
        <f t="shared" si="15"/>
        <v>0</v>
      </c>
      <c r="P54" s="36" t="s">
        <v>64</v>
      </c>
      <c r="Q54" s="42" t="s">
        <v>45</v>
      </c>
      <c r="R54" s="42">
        <v>1</v>
      </c>
      <c r="S54" s="42">
        <v>0</v>
      </c>
      <c r="T54" s="42">
        <v>0</v>
      </c>
      <c r="U54" s="56">
        <v>0</v>
      </c>
      <c r="V54" s="135">
        <v>1</v>
      </c>
      <c r="W54" s="135">
        <v>0</v>
      </c>
      <c r="X54" s="135">
        <v>0</v>
      </c>
      <c r="Y54" s="42">
        <v>0</v>
      </c>
    </row>
    <row r="55" spans="1:25" ht="200.25" customHeight="1">
      <c r="A55" s="109"/>
      <c r="B55" s="40"/>
      <c r="C55" s="94"/>
      <c r="D55" s="94"/>
      <c r="E55" s="40"/>
      <c r="F55" s="28" t="s">
        <v>21</v>
      </c>
      <c r="G55" s="134">
        <f>H55+I55+J55+K55+L55+M55+N55+O55</f>
        <v>500000</v>
      </c>
      <c r="H55" s="29">
        <v>0</v>
      </c>
      <c r="I55" s="29">
        <v>0</v>
      </c>
      <c r="J55" s="25">
        <v>0</v>
      </c>
      <c r="K55" s="25">
        <v>0</v>
      </c>
      <c r="L55" s="25">
        <v>500000</v>
      </c>
      <c r="M55" s="25">
        <v>0</v>
      </c>
      <c r="N55" s="29">
        <v>0</v>
      </c>
      <c r="O55" s="29">
        <v>0</v>
      </c>
      <c r="P55" s="37"/>
      <c r="Q55" s="43"/>
      <c r="R55" s="43"/>
      <c r="S55" s="43"/>
      <c r="T55" s="43"/>
      <c r="U55" s="57"/>
      <c r="V55" s="132"/>
      <c r="W55" s="132"/>
      <c r="X55" s="132"/>
      <c r="Y55" s="43"/>
    </row>
    <row r="56" spans="1:25" ht="134.25" customHeight="1">
      <c r="A56" s="109"/>
      <c r="B56" s="40"/>
      <c r="C56" s="94"/>
      <c r="D56" s="94"/>
      <c r="E56" s="40"/>
      <c r="F56" s="28" t="s">
        <v>16</v>
      </c>
      <c r="G56" s="134">
        <f>H56+I56+J56+K56+L56+M56+N56+O56</f>
        <v>0</v>
      </c>
      <c r="H56" s="29">
        <v>0</v>
      </c>
      <c r="I56" s="29">
        <v>0</v>
      </c>
      <c r="J56" s="25">
        <v>0</v>
      </c>
      <c r="K56" s="25">
        <v>0</v>
      </c>
      <c r="L56" s="25">
        <v>0</v>
      </c>
      <c r="M56" s="25">
        <v>0</v>
      </c>
      <c r="N56" s="29">
        <v>0</v>
      </c>
      <c r="O56" s="29">
        <v>0</v>
      </c>
      <c r="P56" s="37"/>
      <c r="Q56" s="43"/>
      <c r="R56" s="43"/>
      <c r="S56" s="43"/>
      <c r="T56" s="43"/>
      <c r="U56" s="57"/>
      <c r="V56" s="132"/>
      <c r="W56" s="132"/>
      <c r="X56" s="132"/>
      <c r="Y56" s="43"/>
    </row>
    <row r="57" spans="1:25" ht="147.75" customHeight="1">
      <c r="A57" s="131"/>
      <c r="B57" s="41"/>
      <c r="C57" s="95"/>
      <c r="D57" s="95"/>
      <c r="E57" s="41"/>
      <c r="F57" s="28" t="s">
        <v>27</v>
      </c>
      <c r="G57" s="134">
        <f>H57+I57+J57+K57+M57+L57+N57+O57</f>
        <v>0</v>
      </c>
      <c r="H57" s="29">
        <v>0</v>
      </c>
      <c r="I57" s="29">
        <v>0</v>
      </c>
      <c r="J57" s="25">
        <v>0</v>
      </c>
      <c r="K57" s="25">
        <v>0</v>
      </c>
      <c r="L57" s="25">
        <v>0</v>
      </c>
      <c r="M57" s="25">
        <v>0</v>
      </c>
      <c r="N57" s="29">
        <v>0</v>
      </c>
      <c r="O57" s="29">
        <v>0</v>
      </c>
      <c r="P57" s="38"/>
      <c r="Q57" s="44"/>
      <c r="R57" s="44"/>
      <c r="S57" s="44"/>
      <c r="T57" s="44"/>
      <c r="U57" s="58"/>
      <c r="V57" s="133"/>
      <c r="W57" s="133"/>
      <c r="X57" s="133"/>
      <c r="Y57" s="44"/>
    </row>
    <row r="58" spans="1:25">
      <c r="G58" s="15"/>
    </row>
    <row r="59" spans="1:25">
      <c r="G59" s="15"/>
    </row>
    <row r="60" spans="1:25">
      <c r="G60" s="15"/>
    </row>
    <row r="61" spans="1:25" ht="127.5" customHeight="1">
      <c r="G61" s="15"/>
      <c r="H61" s="136" t="s">
        <v>65</v>
      </c>
      <c r="I61" s="136"/>
      <c r="J61" s="136"/>
      <c r="M61" s="138" t="s">
        <v>22</v>
      </c>
      <c r="N61" s="137"/>
      <c r="O61" s="137"/>
    </row>
    <row r="62" spans="1:25">
      <c r="G62" s="15"/>
    </row>
    <row r="63" spans="1:25">
      <c r="G63" s="15"/>
    </row>
    <row r="65" ht="81" customHeight="1"/>
    <row r="70" ht="33.75" customHeight="1"/>
    <row r="71" ht="21" customHeight="1"/>
    <row r="72" ht="62.25" customHeight="1"/>
    <row r="77" ht="60.75" customHeight="1"/>
    <row r="80" ht="60.75" customHeight="1"/>
    <row r="83" ht="60.75" customHeight="1"/>
    <row r="87" ht="60.75" customHeight="1"/>
    <row r="91" ht="60.75" customHeight="1"/>
    <row r="95" ht="60.75" customHeight="1"/>
    <row r="99" ht="60.75" customHeight="1"/>
    <row r="103" ht="60.75" customHeight="1"/>
  </sheetData>
  <mergeCells count="183">
    <mergeCell ref="H61:J61"/>
    <mergeCell ref="M61:O61"/>
    <mergeCell ref="T50:T53"/>
    <mergeCell ref="U50:U53"/>
    <mergeCell ref="V50:V53"/>
    <mergeCell ref="W50:W53"/>
    <mergeCell ref="X50:X53"/>
    <mergeCell ref="Y50:Y53"/>
    <mergeCell ref="A54:A57"/>
    <mergeCell ref="B54:B57"/>
    <mergeCell ref="C54:C57"/>
    <mergeCell ref="D54:D57"/>
    <mergeCell ref="E54:E57"/>
    <mergeCell ref="P54:P57"/>
    <mergeCell ref="Q54:Q57"/>
    <mergeCell ref="R54:R57"/>
    <mergeCell ref="S54:S57"/>
    <mergeCell ref="T54:T57"/>
    <mergeCell ref="U54:U57"/>
    <mergeCell ref="V54:V57"/>
    <mergeCell ref="W54:W57"/>
    <mergeCell ref="X54:X57"/>
    <mergeCell ref="Y54:Y57"/>
    <mergeCell ref="A50:A53"/>
    <mergeCell ref="B50:B53"/>
    <mergeCell ref="C50:C53"/>
    <mergeCell ref="D50:D53"/>
    <mergeCell ref="E50:E53"/>
    <mergeCell ref="P50:P53"/>
    <mergeCell ref="Q50:Q53"/>
    <mergeCell ref="R50:R53"/>
    <mergeCell ref="S50:S53"/>
    <mergeCell ref="T42:T45"/>
    <mergeCell ref="U42:U45"/>
    <mergeCell ref="V42:V45"/>
    <mergeCell ref="W42:W45"/>
    <mergeCell ref="X42:X45"/>
    <mergeCell ref="Y42:Y45"/>
    <mergeCell ref="A46:A49"/>
    <mergeCell ref="B46:B49"/>
    <mergeCell ref="C46:C49"/>
    <mergeCell ref="D46:D49"/>
    <mergeCell ref="E46:E49"/>
    <mergeCell ref="P46:P49"/>
    <mergeCell ref="Q46:Q49"/>
    <mergeCell ref="R46:R49"/>
    <mergeCell ref="S46:S49"/>
    <mergeCell ref="T46:T49"/>
    <mergeCell ref="U46:U49"/>
    <mergeCell ref="V46:V49"/>
    <mergeCell ref="W46:W49"/>
    <mergeCell ref="X46:X49"/>
    <mergeCell ref="Y46:Y49"/>
    <mergeCell ref="A42:A45"/>
    <mergeCell ref="B42:B45"/>
    <mergeCell ref="C42:C45"/>
    <mergeCell ref="D42:D45"/>
    <mergeCell ref="E42:E45"/>
    <mergeCell ref="P42:P45"/>
    <mergeCell ref="Q42:Q45"/>
    <mergeCell ref="R42:R45"/>
    <mergeCell ref="S42:S45"/>
    <mergeCell ref="T34:T37"/>
    <mergeCell ref="U34:U37"/>
    <mergeCell ref="V34:V37"/>
    <mergeCell ref="W34:W37"/>
    <mergeCell ref="X34:X37"/>
    <mergeCell ref="Y34:Y37"/>
    <mergeCell ref="A38:A41"/>
    <mergeCell ref="B38:B41"/>
    <mergeCell ref="C38:C41"/>
    <mergeCell ref="D38:D41"/>
    <mergeCell ref="E38:E41"/>
    <mergeCell ref="P38:P41"/>
    <mergeCell ref="Q38:Q41"/>
    <mergeCell ref="R38:R41"/>
    <mergeCell ref="S38:S41"/>
    <mergeCell ref="T38:T41"/>
    <mergeCell ref="U38:U41"/>
    <mergeCell ref="V38:V41"/>
    <mergeCell ref="W38:W41"/>
    <mergeCell ref="X38:X41"/>
    <mergeCell ref="Y38:Y41"/>
    <mergeCell ref="A34:A37"/>
    <mergeCell ref="B34:B37"/>
    <mergeCell ref="C34:C37"/>
    <mergeCell ref="D34:D37"/>
    <mergeCell ref="E34:E37"/>
    <mergeCell ref="P34:P37"/>
    <mergeCell ref="Q34:Q37"/>
    <mergeCell ref="R34:R37"/>
    <mergeCell ref="S34:S37"/>
    <mergeCell ref="Y28:Y30"/>
    <mergeCell ref="A31:A33"/>
    <mergeCell ref="B31:B33"/>
    <mergeCell ref="C31:C33"/>
    <mergeCell ref="D31:D33"/>
    <mergeCell ref="E31:E33"/>
    <mergeCell ref="P31:P33"/>
    <mergeCell ref="Q31:Q33"/>
    <mergeCell ref="R31:R33"/>
    <mergeCell ref="S31:S33"/>
    <mergeCell ref="T31:T33"/>
    <mergeCell ref="U31:U33"/>
    <mergeCell ref="V31:V33"/>
    <mergeCell ref="W31:W33"/>
    <mergeCell ref="X31:X33"/>
    <mergeCell ref="Y31:Y33"/>
    <mergeCell ref="P28:P30"/>
    <mergeCell ref="Q28:Q30"/>
    <mergeCell ref="R28:R30"/>
    <mergeCell ref="S28:S30"/>
    <mergeCell ref="T28:T30"/>
    <mergeCell ref="U28:U30"/>
    <mergeCell ref="V28:V30"/>
    <mergeCell ref="W28:W30"/>
    <mergeCell ref="X28:X30"/>
    <mergeCell ref="I22:I24"/>
    <mergeCell ref="J22:J24"/>
    <mergeCell ref="K22:K24"/>
    <mergeCell ref="L22:L24"/>
    <mergeCell ref="M22:M24"/>
    <mergeCell ref="N22:N24"/>
    <mergeCell ref="O22:O24"/>
    <mergeCell ref="A28:A30"/>
    <mergeCell ref="B28:B30"/>
    <mergeCell ref="C28:C30"/>
    <mergeCell ref="D28:D30"/>
    <mergeCell ref="E28:E30"/>
    <mergeCell ref="T16:T20"/>
    <mergeCell ref="U16:U20"/>
    <mergeCell ref="V16:V20"/>
    <mergeCell ref="W16:W20"/>
    <mergeCell ref="X16:X20"/>
    <mergeCell ref="Y16:Y20"/>
    <mergeCell ref="A21:A26"/>
    <mergeCell ref="B21:B26"/>
    <mergeCell ref="C21:C26"/>
    <mergeCell ref="D21:D26"/>
    <mergeCell ref="E21:E26"/>
    <mergeCell ref="P21:P26"/>
    <mergeCell ref="Q21:Q26"/>
    <mergeCell ref="R21:R26"/>
    <mergeCell ref="S21:S26"/>
    <mergeCell ref="T21:T26"/>
    <mergeCell ref="U21:U26"/>
    <mergeCell ref="V21:V26"/>
    <mergeCell ref="W21:W26"/>
    <mergeCell ref="X21:X26"/>
    <mergeCell ref="Y21:Y26"/>
    <mergeCell ref="F22:F24"/>
    <mergeCell ref="G22:G24"/>
    <mergeCell ref="H22:H24"/>
    <mergeCell ref="A16:A20"/>
    <mergeCell ref="B16:B20"/>
    <mergeCell ref="C16:C20"/>
    <mergeCell ref="D16:D20"/>
    <mergeCell ref="E16:E20"/>
    <mergeCell ref="P16:P20"/>
    <mergeCell ref="Q16:Q20"/>
    <mergeCell ref="R16:R20"/>
    <mergeCell ref="S16:S20"/>
    <mergeCell ref="R10:R11"/>
    <mergeCell ref="S10:Y10"/>
    <mergeCell ref="A13:Y13"/>
    <mergeCell ref="A14:Y14"/>
    <mergeCell ref="A15:Y15"/>
    <mergeCell ref="F6:P6"/>
    <mergeCell ref="A8:A11"/>
    <mergeCell ref="B8:B11"/>
    <mergeCell ref="C8:D9"/>
    <mergeCell ref="E8:E11"/>
    <mergeCell ref="F8:O8"/>
    <mergeCell ref="P8:Y8"/>
    <mergeCell ref="F9:F11"/>
    <mergeCell ref="G9:O9"/>
    <mergeCell ref="P9:P11"/>
    <mergeCell ref="Q9:Q11"/>
    <mergeCell ref="R9:Y9"/>
    <mergeCell ref="C10:C11"/>
    <mergeCell ref="D10:D11"/>
    <mergeCell ref="G10:G11"/>
    <mergeCell ref="H10:O10"/>
  </mergeCells>
  <pageMargins left="0.39370078740157483" right="0.39370078740157483" top="0.78740157480314965" bottom="0.39370078740157483" header="0.31496062992125984" footer="0.31496062992125984"/>
  <pageSetup paperSize="9" scale="26" fitToHeight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2024-11-19T06:17:32Z</dcterms:modified>
</cp:coreProperties>
</file>