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64" i="1"/>
  <c r="G63"/>
  <c r="G62"/>
  <c r="G61"/>
  <c r="O60"/>
  <c r="N60"/>
  <c r="M60"/>
  <c r="L60"/>
  <c r="K60"/>
  <c r="J60"/>
  <c r="I60"/>
  <c r="H60"/>
  <c r="G59"/>
  <c r="G58"/>
  <c r="G57"/>
  <c r="G56"/>
  <c r="G55" s="1"/>
  <c r="O55"/>
  <c r="N55"/>
  <c r="M55"/>
  <c r="L55"/>
  <c r="K55"/>
  <c r="J55"/>
  <c r="I55"/>
  <c r="H55"/>
  <c r="G54"/>
  <c r="G51"/>
  <c r="G50"/>
  <c r="G48"/>
  <c r="O47"/>
  <c r="N47"/>
  <c r="M47"/>
  <c r="L47"/>
  <c r="K47"/>
  <c r="J47"/>
  <c r="H47"/>
  <c r="G47"/>
  <c r="G46"/>
  <c r="G43"/>
  <c r="G42"/>
  <c r="G40"/>
  <c r="N39"/>
  <c r="M39"/>
  <c r="G39" s="1"/>
  <c r="L39"/>
  <c r="J39"/>
  <c r="H39"/>
  <c r="G35"/>
  <c r="G33"/>
  <c r="G30"/>
  <c r="O29"/>
  <c r="N29"/>
  <c r="M29"/>
  <c r="L29"/>
  <c r="K29"/>
  <c r="J29"/>
  <c r="G29" s="1"/>
  <c r="H29"/>
  <c r="G28"/>
  <c r="G27"/>
  <c r="G26"/>
  <c r="G22"/>
  <c r="G21" s="1"/>
  <c r="O21"/>
  <c r="N21"/>
  <c r="M21"/>
  <c r="L21"/>
  <c r="K21"/>
  <c r="J21"/>
  <c r="H21"/>
  <c r="O20"/>
  <c r="N20"/>
  <c r="M20"/>
  <c r="L20"/>
  <c r="K20"/>
  <c r="K16" s="1"/>
  <c r="J20"/>
  <c r="I20"/>
  <c r="H20"/>
  <c r="G20" s="1"/>
  <c r="O19"/>
  <c r="N19"/>
  <c r="M19"/>
  <c r="L19"/>
  <c r="K19"/>
  <c r="J19"/>
  <c r="I19"/>
  <c r="I16" s="1"/>
  <c r="H19"/>
  <c r="G19" s="1"/>
  <c r="O18"/>
  <c r="N18"/>
  <c r="M18"/>
  <c r="L18"/>
  <c r="K18"/>
  <c r="J18"/>
  <c r="I18"/>
  <c r="H18"/>
  <c r="G18"/>
  <c r="O17"/>
  <c r="O16" s="1"/>
  <c r="N17"/>
  <c r="N16" s="1"/>
  <c r="M17"/>
  <c r="M16" s="1"/>
  <c r="L17"/>
  <c r="K17"/>
  <c r="J17"/>
  <c r="G17" s="1"/>
  <c r="I17"/>
  <c r="H17"/>
  <c r="L16"/>
  <c r="J16"/>
  <c r="G16" l="1"/>
  <c r="H16"/>
</calcChain>
</file>

<file path=xl/sharedStrings.xml><?xml version="1.0" encoding="utf-8"?>
<sst xmlns="http://schemas.openxmlformats.org/spreadsheetml/2006/main" count="111" uniqueCount="55">
  <si>
    <t xml:space="preserve"> муниципальной программы "Развитие социально-культурной сферы  Тевризского муниципального района Омской области"</t>
  </si>
  <si>
    <t>№ п/п</t>
  </si>
  <si>
    <t>Наименование мероприятия</t>
  </si>
  <si>
    <t>срок реализации</t>
  </si>
  <si>
    <t>Исполнитель мероприятия</t>
  </si>
  <si>
    <t>финансовое обеспечение</t>
  </si>
  <si>
    <t>целевые индикаторы реализации мероприятия (группы мероприятий) муниципальной программы</t>
  </si>
  <si>
    <t>источник</t>
  </si>
  <si>
    <t>объем (руб)</t>
  </si>
  <si>
    <t>наименование</t>
  </si>
  <si>
    <t>ед.измерения</t>
  </si>
  <si>
    <t>значение</t>
  </si>
  <si>
    <t>всего</t>
  </si>
  <si>
    <t>в том числе</t>
  </si>
  <si>
    <t>в том числе по годам реализации муниципальной программы</t>
  </si>
  <si>
    <t>Неисполненные обязательства в предыдущем году</t>
  </si>
  <si>
    <t>поступлений целевого характера из областного бюджета</t>
  </si>
  <si>
    <t>всего, из них расходы за счет:</t>
  </si>
  <si>
    <t>к Постановлению Администрации Тевризского</t>
  </si>
  <si>
    <t>Приложение №____</t>
  </si>
  <si>
    <t xml:space="preserve">              ВЫПИСКА из Структуры</t>
  </si>
  <si>
    <t>налоговых и неналоговых доходов, поступлений нецелевого характера из муниципального бюджета</t>
  </si>
  <si>
    <t>С.А. Чебоксаров</t>
  </si>
  <si>
    <t>муниципального района Омской области № ___-п от ______2024г.</t>
  </si>
  <si>
    <t>*</t>
  </si>
  <si>
    <t>%</t>
  </si>
  <si>
    <t>внебюджетные источники</t>
  </si>
  <si>
    <t>поступлений целевого характера из федерального бюджета</t>
  </si>
  <si>
    <t>Соотношение средней заработной платы работников учреждений культуры к среднемесячному доходу от трудовой деятельности по Омской области</t>
  </si>
  <si>
    <t>Цель муниципальной программы 1 "Улучшение качества жизни населения Тевризского муниципального района Омской области</t>
  </si>
  <si>
    <t>Подпрограмма  2 "Развитие отрасли культуры и туризма на территории Тевризского муниципального района Омской области"</t>
  </si>
  <si>
    <t>Задача № 4 "Формирование и сохранение библиотечных фондов""</t>
  </si>
  <si>
    <t>4.1</t>
  </si>
  <si>
    <t>Основное мероприятие № 1 "Организация библиотечно-информационного обслуживания населения"</t>
  </si>
  <si>
    <t>Бюджетное учреждение культуры "Межпоселенческая библиотечная система"</t>
  </si>
  <si>
    <t>4.1.1</t>
  </si>
  <si>
    <t>Мероприятие №1 "Расходы на обеспечение деятельности учреждений библиотечной системы"</t>
  </si>
  <si>
    <t>динамика посещений пользователей (реальных и удаленных) по сравнению с предыдущим годом</t>
  </si>
  <si>
    <t>шт.</t>
  </si>
  <si>
    <t>4.1.2</t>
  </si>
  <si>
    <t>Мероприятие № 2 "Подписка периодической печати для обслуживания населения"</t>
  </si>
  <si>
    <t>количество наименований периодических изданий</t>
  </si>
  <si>
    <t xml:space="preserve">ед. </t>
  </si>
  <si>
    <t>4.1.3</t>
  </si>
  <si>
    <t>Мероприятие №  3  Государственная поддержка отрасли культуры за счет средств резервного фонда Правительства Российской Федерации (комплектование книжных фондов библиотек  муниципальных образований Омской области"</t>
  </si>
  <si>
    <t>обновляемость книжных фондов общедоступных (публичных) библиотек муниципальных образований Омской области</t>
  </si>
  <si>
    <t>поступлений целевого характера из областногоо бюджета</t>
  </si>
  <si>
    <t>4.1.4</t>
  </si>
  <si>
    <t>Мероприятие № 4 "Содействие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</si>
  <si>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4.1.5.</t>
  </si>
  <si>
    <t xml:space="preserve">Мероприятие № 5 "Выплата денежного поощрения лучшим муниципальным учреждениям культуры, находящимся на территориях сельских поселений Омской области, и их работникам" </t>
  </si>
  <si>
    <t>4.1.6.</t>
  </si>
  <si>
    <t xml:space="preserve">Глава Тевризского муниципального района            Омской области </t>
  </si>
  <si>
    <t xml:space="preserve">Мероприятие № 6 "Софинансирование расходов на комплектование книжных фондов общедоступных (публичных) библиотек муниципальных образований Омской области" </t>
  </si>
  <si>
    <t xml:space="preserve"> 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</si>
</sst>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20"/>
      <color indexed="8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16"/>
      <name val="Calibri"/>
      <family val="2"/>
      <charset val="204"/>
      <scheme val="minor"/>
    </font>
    <font>
      <b/>
      <sz val="16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2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8E6B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3">
    <xf numFmtId="0" fontId="0" fillId="0" borderId="0" xfId="0"/>
    <xf numFmtId="0" fontId="1" fillId="0" borderId="0" xfId="0" applyFont="1" applyFill="1"/>
    <xf numFmtId="0" fontId="3" fillId="0" borderId="0" xfId="0" applyFont="1"/>
    <xf numFmtId="0" fontId="2" fillId="0" borderId="0" xfId="0" applyFont="1" applyFill="1"/>
    <xf numFmtId="0" fontId="5" fillId="0" borderId="0" xfId="0" applyFont="1" applyFill="1"/>
    <xf numFmtId="0" fontId="4" fillId="0" borderId="0" xfId="0" applyFont="1" applyFill="1"/>
    <xf numFmtId="0" fontId="5" fillId="0" borderId="0" xfId="0" applyFont="1" applyFill="1" applyBorder="1"/>
    <xf numFmtId="0" fontId="6" fillId="0" borderId="0" xfId="0" applyFont="1" applyFill="1"/>
    <xf numFmtId="0" fontId="6" fillId="0" borderId="10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0" borderId="0" xfId="0" applyFont="1" applyFill="1"/>
    <xf numFmtId="0" fontId="2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6" fillId="2" borderId="10" xfId="0" applyFont="1" applyFill="1" applyBorder="1" applyAlignment="1">
      <alignment horizontal="center" vertical="center"/>
    </xf>
    <xf numFmtId="0" fontId="3" fillId="2" borderId="0" xfId="0" applyFont="1" applyFill="1"/>
    <xf numFmtId="0" fontId="6" fillId="0" borderId="10" xfId="0" applyFont="1" applyFill="1" applyBorder="1" applyAlignment="1">
      <alignment horizontal="center" vertical="center"/>
    </xf>
    <xf numFmtId="49" fontId="5" fillId="0" borderId="0" xfId="0" applyNumberFormat="1" applyFont="1" applyFill="1"/>
    <xf numFmtId="0" fontId="6" fillId="0" borderId="0" xfId="0" applyFont="1" applyFill="1" applyAlignment="1"/>
    <xf numFmtId="0" fontId="7" fillId="0" borderId="0" xfId="0" applyFont="1" applyFill="1"/>
    <xf numFmtId="0" fontId="8" fillId="0" borderId="0" xfId="0" applyFont="1" applyFill="1"/>
    <xf numFmtId="0" fontId="9" fillId="0" borderId="0" xfId="0" applyFont="1" applyFill="1" applyAlignment="1"/>
    <xf numFmtId="0" fontId="9" fillId="0" borderId="10" xfId="0" applyFont="1" applyFill="1" applyBorder="1" applyAlignment="1">
      <alignment horizontal="center" vertical="center"/>
    </xf>
    <xf numFmtId="0" fontId="10" fillId="0" borderId="0" xfId="0" applyFont="1"/>
    <xf numFmtId="4" fontId="7" fillId="4" borderId="10" xfId="0" applyNumberFormat="1" applyFont="1" applyFill="1" applyBorder="1" applyAlignment="1">
      <alignment horizontal="center" vertical="center"/>
    </xf>
    <xf numFmtId="4" fontId="7" fillId="2" borderId="10" xfId="0" applyNumberFormat="1" applyFont="1" applyFill="1" applyBorder="1" applyAlignment="1">
      <alignment horizontal="center" vertical="center"/>
    </xf>
    <xf numFmtId="4" fontId="12" fillId="4" borderId="10" xfId="0" applyNumberFormat="1" applyFont="1" applyFill="1" applyBorder="1" applyAlignment="1">
      <alignment horizontal="center" vertical="center"/>
    </xf>
    <xf numFmtId="4" fontId="1" fillId="4" borderId="10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left" vertical="top" wrapText="1"/>
    </xf>
    <xf numFmtId="4" fontId="1" fillId="2" borderId="10" xfId="0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1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1" fillId="0" borderId="1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wrapText="1"/>
    </xf>
    <xf numFmtId="0" fontId="11" fillId="0" borderId="10" xfId="0" applyFont="1" applyFill="1" applyBorder="1" applyAlignment="1">
      <alignment wrapText="1"/>
    </xf>
    <xf numFmtId="0" fontId="1" fillId="0" borderId="10" xfId="0" applyFont="1" applyFill="1" applyBorder="1" applyAlignment="1">
      <alignment vertical="center" wrapText="1"/>
    </xf>
    <xf numFmtId="4" fontId="1" fillId="4" borderId="11" xfId="0" applyNumberFormat="1" applyFont="1" applyFill="1" applyBorder="1" applyAlignment="1">
      <alignment horizontal="center" vertical="center" wrapText="1"/>
    </xf>
    <xf numFmtId="4" fontId="7" fillId="4" borderId="11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center" wrapText="1"/>
    </xf>
    <xf numFmtId="4" fontId="1" fillId="4" borderId="10" xfId="0" applyNumberFormat="1" applyFont="1" applyFill="1" applyBorder="1" applyAlignment="1">
      <alignment horizontal="center" vertical="center" wrapText="1"/>
    </xf>
    <xf numFmtId="4" fontId="1" fillId="2" borderId="10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Fill="1" applyBorder="1" applyAlignment="1">
      <alignment horizontal="center" vertical="center" wrapText="1"/>
    </xf>
    <xf numFmtId="4" fontId="7" fillId="0" borderId="10" xfId="0" applyNumberFormat="1" applyFont="1" applyFill="1" applyBorder="1" applyAlignment="1">
      <alignment horizontal="center" vertical="center" wrapText="1"/>
    </xf>
    <xf numFmtId="4" fontId="7" fillId="2" borderId="10" xfId="0" applyNumberFormat="1" applyFont="1" applyFill="1" applyBorder="1" applyAlignment="1">
      <alignment horizontal="center" vertical="center" wrapText="1"/>
    </xf>
    <xf numFmtId="4" fontId="1" fillId="2" borderId="1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7" fillId="0" borderId="11" xfId="0" applyNumberFormat="1" applyFont="1" applyFill="1" applyBorder="1" applyAlignment="1">
      <alignment horizontal="center" vertical="center" wrapText="1"/>
    </xf>
    <xf numFmtId="4" fontId="7" fillId="2" borderId="11" xfId="0" applyNumberFormat="1" applyFont="1" applyFill="1" applyBorder="1" applyAlignment="1">
      <alignment horizontal="center" vertical="center" wrapText="1"/>
    </xf>
    <xf numFmtId="4" fontId="1" fillId="0" borderId="11" xfId="0" applyNumberFormat="1" applyFont="1" applyFill="1" applyBorder="1" applyAlignment="1">
      <alignment horizontal="center" vertical="center" wrapText="1"/>
    </xf>
    <xf numFmtId="4" fontId="1" fillId="4" borderId="15" xfId="0" applyNumberFormat="1" applyFont="1" applyFill="1" applyBorder="1" applyAlignment="1">
      <alignment horizontal="center" vertical="center" wrapText="1"/>
    </xf>
    <xf numFmtId="4" fontId="7" fillId="4" borderId="1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1" fillId="0" borderId="10" xfId="0" applyFont="1" applyFill="1" applyBorder="1" applyAlignment="1">
      <alignment wrapText="1"/>
    </xf>
    <xf numFmtId="0" fontId="3" fillId="2" borderId="0" xfId="0" applyFont="1" applyFill="1" applyBorder="1"/>
    <xf numFmtId="0" fontId="3" fillId="0" borderId="0" xfId="0" applyFont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11" fillId="2" borderId="7" xfId="0" applyNumberFormat="1" applyFont="1" applyFill="1" applyBorder="1" applyAlignment="1">
      <alignment horizontal="center" vertical="center"/>
    </xf>
    <xf numFmtId="49" fontId="11" fillId="2" borderId="1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wrapText="1"/>
    </xf>
    <xf numFmtId="0" fontId="11" fillId="0" borderId="7" xfId="0" applyFont="1" applyFill="1" applyBorder="1" applyAlignment="1">
      <alignment horizontal="center" wrapText="1"/>
    </xf>
    <xf numFmtId="0" fontId="11" fillId="0" borderId="11" xfId="0" applyFont="1" applyFill="1" applyBorder="1" applyAlignment="1">
      <alignment horizont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left" wrapText="1"/>
    </xf>
    <xf numFmtId="0" fontId="6" fillId="0" borderId="6" xfId="0" applyFont="1" applyFill="1" applyBorder="1" applyAlignment="1">
      <alignment horizontal="left" wrapText="1"/>
    </xf>
    <xf numFmtId="0" fontId="6" fillId="0" borderId="0" xfId="0" applyFont="1" applyFill="1" applyAlignment="1">
      <alignment horizont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vertical="center" wrapText="1"/>
    </xf>
    <xf numFmtId="4" fontId="1" fillId="4" borderId="1" xfId="0" applyNumberFormat="1" applyFont="1" applyFill="1" applyBorder="1" applyAlignment="1">
      <alignment horizontal="center" vertical="center"/>
    </xf>
    <xf numFmtId="4" fontId="1" fillId="4" borderId="7" xfId="0" applyNumberFormat="1" applyFont="1" applyFill="1" applyBorder="1" applyAlignment="1">
      <alignment horizontal="center" vertical="center"/>
    </xf>
    <xf numFmtId="4" fontId="1" fillId="4" borderId="1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1" fillId="2" borderId="7" xfId="0" applyNumberFormat="1" applyFont="1" applyFill="1" applyBorder="1" applyAlignment="1">
      <alignment horizontal="center" vertical="center"/>
    </xf>
    <xf numFmtId="4" fontId="1" fillId="2" borderId="1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4" fontId="7" fillId="2" borderId="7" xfId="0" applyNumberFormat="1" applyFont="1" applyFill="1" applyBorder="1" applyAlignment="1">
      <alignment horizontal="center" vertical="center"/>
    </xf>
    <xf numFmtId="4" fontId="7" fillId="2" borderId="1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center" vertical="center" wrapText="1"/>
    </xf>
    <xf numFmtId="4" fontId="1" fillId="2" borderId="1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2" borderId="7" xfId="0" applyNumberFormat="1" applyFont="1" applyFill="1" applyBorder="1" applyAlignment="1">
      <alignment horizontal="center" vertical="center" wrapText="1"/>
    </xf>
    <xf numFmtId="4" fontId="7" fillId="2" borderId="1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4" fontId="1" fillId="4" borderId="7" xfId="0" applyNumberFormat="1" applyFont="1" applyFill="1" applyBorder="1" applyAlignment="1">
      <alignment horizontal="center" vertical="center" wrapText="1"/>
    </xf>
    <xf numFmtId="4" fontId="1" fillId="4" borderId="11" xfId="0" applyNumberFormat="1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0" fillId="0" borderId="11" xfId="0" applyBorder="1"/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7" fillId="0" borderId="11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5" fillId="2" borderId="0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8E6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03"/>
  <sheetViews>
    <sheetView tabSelected="1" topLeftCell="A58" zoomScale="55" zoomScaleNormal="55" workbookViewId="0">
      <pane xSplit="7" topLeftCell="H1" activePane="topRight" state="frozen"/>
      <selection pane="topRight" activeCell="B68" sqref="B68"/>
    </sheetView>
  </sheetViews>
  <sheetFormatPr defaultRowHeight="21"/>
  <cols>
    <col min="1" max="1" width="14.7109375" style="2" customWidth="1"/>
    <col min="2" max="2" width="26.85546875" style="2" customWidth="1"/>
    <col min="3" max="3" width="10" style="2" customWidth="1"/>
    <col min="4" max="4" width="9.7109375" style="2" customWidth="1"/>
    <col min="5" max="5" width="11.140625" style="2" customWidth="1"/>
    <col min="6" max="6" width="18.42578125" style="2" customWidth="1"/>
    <col min="7" max="7" width="30.7109375" style="9" customWidth="1"/>
    <col min="8" max="8" width="27.5703125" style="2" customWidth="1"/>
    <col min="9" max="9" width="24.140625" style="2" customWidth="1"/>
    <col min="10" max="10" width="31.7109375" style="2" customWidth="1"/>
    <col min="11" max="11" width="24.7109375" style="23" customWidth="1"/>
    <col min="12" max="12" width="25.140625" style="30" customWidth="1"/>
    <col min="13" max="13" width="24.5703125" style="15" customWidth="1"/>
    <col min="14" max="14" width="23.85546875" style="15" customWidth="1"/>
    <col min="15" max="15" width="25.7109375" style="15" customWidth="1"/>
    <col min="16" max="16" width="23.28515625" style="2" customWidth="1"/>
    <col min="17" max="17" width="14.28515625" style="2" customWidth="1"/>
    <col min="18" max="18" width="15.28515625" style="2" customWidth="1"/>
    <col min="19" max="19" width="14.42578125" style="2" customWidth="1"/>
    <col min="20" max="20" width="11.140625" style="2" customWidth="1"/>
    <col min="21" max="21" width="12.28515625" style="10" customWidth="1"/>
    <col min="22" max="22" width="13.140625" style="2" customWidth="1"/>
    <col min="23" max="23" width="14" style="2" customWidth="1"/>
    <col min="24" max="24" width="15.5703125" style="2" customWidth="1"/>
    <col min="25" max="25" width="13.28515625" style="2" customWidth="1"/>
    <col min="26" max="16384" width="9.140625" style="2"/>
  </cols>
  <sheetData>
    <row r="1" spans="1:25" s="3" customFormat="1" ht="26.25">
      <c r="K1" s="19"/>
      <c r="L1" s="19"/>
      <c r="M1" s="11"/>
      <c r="N1" s="11"/>
      <c r="O1" s="11"/>
      <c r="U1" s="5" t="s">
        <v>19</v>
      </c>
    </row>
    <row r="2" spans="1:25" s="3" customFormat="1" ht="23.25" customHeight="1">
      <c r="K2" s="19"/>
      <c r="L2" s="19"/>
      <c r="M2" s="11"/>
      <c r="N2" s="11"/>
      <c r="O2" s="11"/>
      <c r="U2" s="5" t="s">
        <v>18</v>
      </c>
    </row>
    <row r="3" spans="1:25" s="3" customFormat="1" ht="26.25" hidden="1" customHeight="1">
      <c r="K3" s="19"/>
      <c r="L3" s="19"/>
      <c r="M3" s="11"/>
      <c r="N3" s="11"/>
      <c r="O3" s="11"/>
    </row>
    <row r="4" spans="1:25" s="3" customFormat="1" ht="26.25" hidden="1" customHeight="1">
      <c r="A4" s="5"/>
      <c r="B4" s="5"/>
      <c r="C4" s="5"/>
      <c r="D4" s="5"/>
      <c r="E4" s="5"/>
      <c r="F4" s="5"/>
      <c r="G4" s="5"/>
      <c r="H4" s="5"/>
      <c r="I4" s="5"/>
      <c r="J4" s="5"/>
      <c r="K4" s="20"/>
      <c r="L4" s="20"/>
      <c r="M4" s="12"/>
      <c r="N4" s="12"/>
      <c r="O4" s="12"/>
      <c r="P4" s="5"/>
      <c r="Q4" s="5"/>
      <c r="R4" s="5"/>
      <c r="S4" s="5"/>
      <c r="T4" s="5"/>
      <c r="U4" s="5"/>
      <c r="V4" s="5"/>
      <c r="W4" s="5"/>
      <c r="X4" s="5"/>
      <c r="Y4" s="5"/>
    </row>
    <row r="5" spans="1:25" s="3" customFormat="1" ht="25.5" customHeight="1">
      <c r="A5" s="6"/>
      <c r="B5" s="6"/>
      <c r="C5" s="4"/>
      <c r="D5" s="4"/>
      <c r="E5" s="4"/>
      <c r="F5" s="4"/>
      <c r="G5" s="4"/>
      <c r="H5" s="4"/>
      <c r="I5" s="4"/>
      <c r="J5" s="18" t="s">
        <v>20</v>
      </c>
      <c r="K5" s="21"/>
      <c r="L5" s="20"/>
      <c r="M5" s="13"/>
      <c r="N5" s="13"/>
      <c r="O5" s="13"/>
      <c r="P5" s="4"/>
      <c r="Q5" s="4"/>
      <c r="R5" s="7"/>
      <c r="S5" s="7"/>
      <c r="T5" s="7"/>
      <c r="U5" s="4" t="s">
        <v>23</v>
      </c>
      <c r="V5" s="7"/>
      <c r="W5" s="7"/>
      <c r="X5" s="7"/>
      <c r="Y5" s="7"/>
    </row>
    <row r="6" spans="1:25" s="3" customFormat="1" ht="26.25" customHeight="1">
      <c r="A6" s="6"/>
      <c r="B6" s="6"/>
      <c r="C6" s="4"/>
      <c r="D6" s="4"/>
      <c r="E6" s="4"/>
      <c r="F6" s="108" t="s">
        <v>0</v>
      </c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4"/>
      <c r="R6" s="4"/>
      <c r="S6" s="4"/>
      <c r="T6" s="4"/>
      <c r="U6" s="4"/>
      <c r="V6" s="4"/>
      <c r="W6" s="4"/>
      <c r="X6" s="17"/>
      <c r="Y6" s="4"/>
    </row>
    <row r="7" spans="1:25" s="3" customFormat="1" ht="26.25" customHeight="1">
      <c r="A7" s="6"/>
      <c r="B7" s="6"/>
      <c r="C7" s="4"/>
      <c r="D7" s="4"/>
      <c r="E7" s="4"/>
      <c r="F7" s="4"/>
      <c r="G7" s="4"/>
      <c r="H7" s="4"/>
      <c r="I7" s="4"/>
      <c r="J7" s="4"/>
      <c r="K7" s="20"/>
      <c r="L7" s="20"/>
      <c r="M7" s="13"/>
      <c r="N7" s="13"/>
      <c r="O7" s="13"/>
      <c r="P7" s="4"/>
      <c r="Q7" s="4"/>
      <c r="R7" s="4"/>
      <c r="S7" s="4"/>
      <c r="T7" s="4"/>
      <c r="U7" s="4"/>
      <c r="V7" s="4"/>
      <c r="W7" s="4"/>
      <c r="X7" s="4"/>
      <c r="Y7" s="4"/>
    </row>
    <row r="8" spans="1:25" s="3" customFormat="1" ht="25.5" customHeight="1">
      <c r="A8" s="97" t="s">
        <v>1</v>
      </c>
      <c r="B8" s="97" t="s">
        <v>2</v>
      </c>
      <c r="C8" s="110" t="s">
        <v>3</v>
      </c>
      <c r="D8" s="111"/>
      <c r="E8" s="97" t="s">
        <v>4</v>
      </c>
      <c r="F8" s="114" t="s">
        <v>5</v>
      </c>
      <c r="G8" s="115"/>
      <c r="H8" s="115"/>
      <c r="I8" s="115"/>
      <c r="J8" s="115"/>
      <c r="K8" s="115"/>
      <c r="L8" s="115"/>
      <c r="M8" s="115"/>
      <c r="N8" s="115"/>
      <c r="O8" s="116"/>
      <c r="P8" s="99" t="s">
        <v>6</v>
      </c>
      <c r="Q8" s="100"/>
      <c r="R8" s="100"/>
      <c r="S8" s="100"/>
      <c r="T8" s="100"/>
      <c r="U8" s="100"/>
      <c r="V8" s="100"/>
      <c r="W8" s="100"/>
      <c r="X8" s="100"/>
      <c r="Y8" s="101"/>
    </row>
    <row r="9" spans="1:25" s="3" customFormat="1" ht="25.5" customHeight="1">
      <c r="A9" s="109"/>
      <c r="B9" s="109"/>
      <c r="C9" s="112"/>
      <c r="D9" s="113"/>
      <c r="E9" s="109"/>
      <c r="F9" s="117" t="s">
        <v>7</v>
      </c>
      <c r="G9" s="114" t="s">
        <v>8</v>
      </c>
      <c r="H9" s="115"/>
      <c r="I9" s="115"/>
      <c r="J9" s="115"/>
      <c r="K9" s="115"/>
      <c r="L9" s="115"/>
      <c r="M9" s="115"/>
      <c r="N9" s="115"/>
      <c r="O9" s="116"/>
      <c r="P9" s="97" t="s">
        <v>9</v>
      </c>
      <c r="Q9" s="97" t="s">
        <v>10</v>
      </c>
      <c r="R9" s="99" t="s">
        <v>11</v>
      </c>
      <c r="S9" s="100"/>
      <c r="T9" s="100"/>
      <c r="U9" s="100"/>
      <c r="V9" s="100"/>
      <c r="W9" s="100"/>
      <c r="X9" s="100"/>
      <c r="Y9" s="101"/>
    </row>
    <row r="10" spans="1:25" s="3" customFormat="1" ht="25.5" customHeight="1">
      <c r="A10" s="109"/>
      <c r="B10" s="109"/>
      <c r="C10" s="117">
        <v>2021</v>
      </c>
      <c r="D10" s="117">
        <v>2027</v>
      </c>
      <c r="E10" s="109"/>
      <c r="F10" s="118"/>
      <c r="G10" s="117" t="s">
        <v>12</v>
      </c>
      <c r="H10" s="114" t="s">
        <v>13</v>
      </c>
      <c r="I10" s="115"/>
      <c r="J10" s="115"/>
      <c r="K10" s="115"/>
      <c r="L10" s="115"/>
      <c r="M10" s="115"/>
      <c r="N10" s="115"/>
      <c r="O10" s="116"/>
      <c r="P10" s="109"/>
      <c r="Q10" s="109"/>
      <c r="R10" s="97" t="s">
        <v>12</v>
      </c>
      <c r="S10" s="99" t="s">
        <v>14</v>
      </c>
      <c r="T10" s="100"/>
      <c r="U10" s="100"/>
      <c r="V10" s="100"/>
      <c r="W10" s="100"/>
      <c r="X10" s="100"/>
      <c r="Y10" s="101"/>
    </row>
    <row r="11" spans="1:25" s="3" customFormat="1" ht="408" customHeight="1">
      <c r="A11" s="98"/>
      <c r="B11" s="98"/>
      <c r="C11" s="119"/>
      <c r="D11" s="119"/>
      <c r="E11" s="98"/>
      <c r="F11" s="119"/>
      <c r="G11" s="119"/>
      <c r="H11" s="16">
        <v>2021</v>
      </c>
      <c r="I11" s="8" t="s">
        <v>15</v>
      </c>
      <c r="J11" s="16">
        <v>2022</v>
      </c>
      <c r="K11" s="22">
        <v>2023</v>
      </c>
      <c r="L11" s="22">
        <v>2024</v>
      </c>
      <c r="M11" s="14">
        <v>2025</v>
      </c>
      <c r="N11" s="14">
        <v>2026</v>
      </c>
      <c r="O11" s="14">
        <v>2027</v>
      </c>
      <c r="P11" s="98"/>
      <c r="Q11" s="98"/>
      <c r="R11" s="98"/>
      <c r="S11" s="8">
        <v>2021</v>
      </c>
      <c r="T11" s="8">
        <v>2022</v>
      </c>
      <c r="U11" s="16">
        <v>2023</v>
      </c>
      <c r="V11" s="16">
        <v>2024</v>
      </c>
      <c r="W11" s="16">
        <v>2025</v>
      </c>
      <c r="X11" s="16">
        <v>2026</v>
      </c>
      <c r="Y11" s="16">
        <v>2027</v>
      </c>
    </row>
    <row r="12" spans="1:25" s="3" customFormat="1" ht="25.5" customHeight="1">
      <c r="A12" s="8">
        <v>1</v>
      </c>
      <c r="B12" s="8">
        <v>2</v>
      </c>
      <c r="C12" s="16">
        <v>3</v>
      </c>
      <c r="D12" s="16">
        <v>4</v>
      </c>
      <c r="E12" s="16">
        <v>5</v>
      </c>
      <c r="F12" s="16">
        <v>6</v>
      </c>
      <c r="G12" s="16">
        <v>7</v>
      </c>
      <c r="H12" s="16">
        <v>8</v>
      </c>
      <c r="I12" s="16">
        <v>9</v>
      </c>
      <c r="J12" s="16">
        <v>10</v>
      </c>
      <c r="K12" s="22">
        <v>11</v>
      </c>
      <c r="L12" s="22">
        <v>12</v>
      </c>
      <c r="M12" s="14">
        <v>13</v>
      </c>
      <c r="N12" s="14">
        <v>14</v>
      </c>
      <c r="O12" s="14">
        <v>15</v>
      </c>
      <c r="P12" s="8">
        <v>16</v>
      </c>
      <c r="Q12" s="8">
        <v>17</v>
      </c>
      <c r="R12" s="8">
        <v>18</v>
      </c>
      <c r="S12" s="8">
        <v>19</v>
      </c>
      <c r="T12" s="8">
        <v>20</v>
      </c>
      <c r="U12" s="16">
        <v>21</v>
      </c>
      <c r="V12" s="16">
        <v>22</v>
      </c>
      <c r="W12" s="16">
        <v>23</v>
      </c>
      <c r="X12" s="16">
        <v>24</v>
      </c>
      <c r="Y12" s="16">
        <v>25</v>
      </c>
    </row>
    <row r="13" spans="1:25" s="3" customFormat="1" ht="34.5" customHeight="1">
      <c r="A13" s="102" t="s">
        <v>29</v>
      </c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Y13" s="104"/>
    </row>
    <row r="14" spans="1:25" s="1" customFormat="1" ht="32.25" customHeight="1">
      <c r="A14" s="105" t="s">
        <v>30</v>
      </c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7"/>
    </row>
    <row r="15" spans="1:25" s="1" customFormat="1" ht="42" customHeight="1" thickBot="1">
      <c r="A15" s="105" t="s">
        <v>31</v>
      </c>
      <c r="B15" s="106"/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7"/>
    </row>
    <row r="16" spans="1:25" s="1" customFormat="1" ht="94.5" customHeight="1">
      <c r="A16" s="78" t="s">
        <v>32</v>
      </c>
      <c r="B16" s="81" t="s">
        <v>33</v>
      </c>
      <c r="C16" s="84">
        <v>2021</v>
      </c>
      <c r="D16" s="84">
        <v>2027</v>
      </c>
      <c r="E16" s="88" t="s">
        <v>34</v>
      </c>
      <c r="F16" s="31" t="s">
        <v>17</v>
      </c>
      <c r="G16" s="26">
        <f>G17+G18+G19+G20</f>
        <v>70508828.480000004</v>
      </c>
      <c r="H16" s="26">
        <f t="shared" ref="H16:O16" si="0">H17+H18+H19+H20</f>
        <v>10663380.49</v>
      </c>
      <c r="I16" s="26">
        <f t="shared" si="0"/>
        <v>0</v>
      </c>
      <c r="J16" s="26">
        <f t="shared" si="0"/>
        <v>12295359.16</v>
      </c>
      <c r="K16" s="26">
        <f t="shared" si="0"/>
        <v>14409231.830000002</v>
      </c>
      <c r="L16" s="26">
        <f t="shared" si="0"/>
        <v>9354691</v>
      </c>
      <c r="M16" s="26">
        <f t="shared" si="0"/>
        <v>7447044</v>
      </c>
      <c r="N16" s="26">
        <f t="shared" si="0"/>
        <v>8169561</v>
      </c>
      <c r="O16" s="26">
        <f t="shared" si="0"/>
        <v>8169561</v>
      </c>
      <c r="P16" s="91" t="s">
        <v>24</v>
      </c>
      <c r="Q16" s="73" t="s">
        <v>24</v>
      </c>
      <c r="R16" s="94" t="s">
        <v>24</v>
      </c>
      <c r="S16" s="94" t="s">
        <v>24</v>
      </c>
      <c r="T16" s="73" t="s">
        <v>24</v>
      </c>
      <c r="U16" s="85" t="s">
        <v>24</v>
      </c>
      <c r="V16" s="73" t="s">
        <v>24</v>
      </c>
      <c r="W16" s="73" t="s">
        <v>24</v>
      </c>
      <c r="X16" s="73" t="s">
        <v>24</v>
      </c>
      <c r="Y16" s="73" t="s">
        <v>24</v>
      </c>
    </row>
    <row r="17" spans="1:25" s="1" customFormat="1" ht="141.75" customHeight="1">
      <c r="A17" s="79"/>
      <c r="B17" s="82"/>
      <c r="C17" s="84"/>
      <c r="D17" s="84"/>
      <c r="E17" s="89"/>
      <c r="F17" s="33" t="s">
        <v>21</v>
      </c>
      <c r="G17" s="26">
        <f>H17+J17+K17+L17+M17+N17+O17</f>
        <v>58121418.109999999</v>
      </c>
      <c r="H17" s="26">
        <f>H22+H30+H40+H48+H56</f>
        <v>8485882.2599999998</v>
      </c>
      <c r="I17" s="26">
        <f>I22+I30+I40+I48+I56</f>
        <v>0</v>
      </c>
      <c r="J17" s="26">
        <f>J22+J30+J40+J48+J56+J61</f>
        <v>8460950.0899999999</v>
      </c>
      <c r="K17" s="26">
        <f>K22+K30+K40+K48+K56+K61</f>
        <v>8897332.7600000016</v>
      </c>
      <c r="L17" s="26">
        <f>L22+L30+L40+L48+L56</f>
        <v>9163628</v>
      </c>
      <c r="M17" s="26">
        <f>M22+M30+M40+M48+M56</f>
        <v>7236875</v>
      </c>
      <c r="N17" s="26">
        <f>N22+N30+N40+N48+N56</f>
        <v>7938375</v>
      </c>
      <c r="O17" s="26">
        <f>O22+O30+O40+O48+O56</f>
        <v>7938375</v>
      </c>
      <c r="P17" s="92"/>
      <c r="Q17" s="76"/>
      <c r="R17" s="95"/>
      <c r="S17" s="95"/>
      <c r="T17" s="76"/>
      <c r="U17" s="86"/>
      <c r="V17" s="74"/>
      <c r="W17" s="74"/>
      <c r="X17" s="74"/>
      <c r="Y17" s="76"/>
    </row>
    <row r="18" spans="1:25" s="1" customFormat="1" ht="126.75" customHeight="1">
      <c r="A18" s="79"/>
      <c r="B18" s="82"/>
      <c r="C18" s="84"/>
      <c r="D18" s="84"/>
      <c r="E18" s="89"/>
      <c r="F18" s="34" t="s">
        <v>16</v>
      </c>
      <c r="G18" s="26">
        <f t="shared" ref="G18:G20" si="1">H18+J18+K18+L18+M18+N18+O18</f>
        <v>10797063.859999999</v>
      </c>
      <c r="H18" s="26">
        <f t="shared" ref="H18:O18" si="2">H27+H46+H50+H57</f>
        <v>1947976.55</v>
      </c>
      <c r="I18" s="26">
        <f t="shared" si="2"/>
        <v>0</v>
      </c>
      <c r="J18" s="26">
        <f t="shared" si="2"/>
        <v>3588504.48</v>
      </c>
      <c r="K18" s="26">
        <f>K27+K46+K50+K57+K62</f>
        <v>5260582.83</v>
      </c>
      <c r="L18" s="26">
        <f t="shared" si="2"/>
        <v>0</v>
      </c>
      <c r="M18" s="26">
        <f t="shared" si="2"/>
        <v>0</v>
      </c>
      <c r="N18" s="26">
        <f t="shared" si="2"/>
        <v>0</v>
      </c>
      <c r="O18" s="26">
        <f t="shared" si="2"/>
        <v>0</v>
      </c>
      <c r="P18" s="92"/>
      <c r="Q18" s="76"/>
      <c r="R18" s="95"/>
      <c r="S18" s="95"/>
      <c r="T18" s="76"/>
      <c r="U18" s="86"/>
      <c r="V18" s="74"/>
      <c r="W18" s="74"/>
      <c r="X18" s="74"/>
      <c r="Y18" s="76"/>
    </row>
    <row r="19" spans="1:25" s="1" customFormat="1" ht="125.25" customHeight="1">
      <c r="A19" s="79"/>
      <c r="B19" s="82"/>
      <c r="C19" s="84"/>
      <c r="D19" s="84"/>
      <c r="E19" s="89"/>
      <c r="F19" s="34" t="s">
        <v>27</v>
      </c>
      <c r="G19" s="26">
        <f t="shared" si="1"/>
        <v>251595.51</v>
      </c>
      <c r="H19" s="26">
        <f t="shared" ref="H19:O19" si="3">H33+H42+H58</f>
        <v>85972.68</v>
      </c>
      <c r="I19" s="26">
        <f t="shared" si="3"/>
        <v>0</v>
      </c>
      <c r="J19" s="26">
        <f t="shared" si="3"/>
        <v>88000.59</v>
      </c>
      <c r="K19" s="26">
        <f>K33+K42+K58+K63</f>
        <v>77622.240000000005</v>
      </c>
      <c r="L19" s="26">
        <f t="shared" si="3"/>
        <v>0</v>
      </c>
      <c r="M19" s="26">
        <f t="shared" si="3"/>
        <v>0</v>
      </c>
      <c r="N19" s="26">
        <f t="shared" si="3"/>
        <v>0</v>
      </c>
      <c r="O19" s="26">
        <f t="shared" si="3"/>
        <v>0</v>
      </c>
      <c r="P19" s="92"/>
      <c r="Q19" s="76"/>
      <c r="R19" s="95"/>
      <c r="S19" s="95"/>
      <c r="T19" s="76"/>
      <c r="U19" s="86"/>
      <c r="V19" s="74"/>
      <c r="W19" s="74"/>
      <c r="X19" s="74"/>
      <c r="Y19" s="76"/>
    </row>
    <row r="20" spans="1:25" s="1" customFormat="1" ht="125.25" customHeight="1" thickBot="1">
      <c r="A20" s="80"/>
      <c r="B20" s="83"/>
      <c r="C20" s="84"/>
      <c r="D20" s="84"/>
      <c r="E20" s="90"/>
      <c r="F20" s="35" t="s">
        <v>26</v>
      </c>
      <c r="G20" s="26">
        <f t="shared" si="1"/>
        <v>1338751</v>
      </c>
      <c r="H20" s="26">
        <f t="shared" ref="H20:O20" si="4">H28+H38+H54+H59</f>
        <v>143549</v>
      </c>
      <c r="I20" s="26">
        <f t="shared" si="4"/>
        <v>0</v>
      </c>
      <c r="J20" s="26">
        <f t="shared" si="4"/>
        <v>157904</v>
      </c>
      <c r="K20" s="26">
        <f t="shared" si="4"/>
        <v>173694</v>
      </c>
      <c r="L20" s="26">
        <f t="shared" si="4"/>
        <v>191063</v>
      </c>
      <c r="M20" s="26">
        <f t="shared" si="4"/>
        <v>210169</v>
      </c>
      <c r="N20" s="26">
        <f t="shared" si="4"/>
        <v>231186</v>
      </c>
      <c r="O20" s="26">
        <f t="shared" si="4"/>
        <v>231186</v>
      </c>
      <c r="P20" s="93"/>
      <c r="Q20" s="77"/>
      <c r="R20" s="96"/>
      <c r="S20" s="96"/>
      <c r="T20" s="77"/>
      <c r="U20" s="87"/>
      <c r="V20" s="75"/>
      <c r="W20" s="75"/>
      <c r="X20" s="75"/>
      <c r="Y20" s="77"/>
    </row>
    <row r="21" spans="1:25" s="1" customFormat="1" ht="106.5" customHeight="1">
      <c r="A21" s="65" t="s">
        <v>35</v>
      </c>
      <c r="B21" s="66" t="s">
        <v>36</v>
      </c>
      <c r="C21" s="67">
        <v>2021</v>
      </c>
      <c r="D21" s="67">
        <v>2027</v>
      </c>
      <c r="E21" s="56" t="s">
        <v>34</v>
      </c>
      <c r="F21" s="32" t="s">
        <v>17</v>
      </c>
      <c r="G21" s="27">
        <f>G22+G27+G28</f>
        <v>11002948.109999999</v>
      </c>
      <c r="H21" s="27">
        <f>H22+H27+H28</f>
        <v>1921682.87</v>
      </c>
      <c r="I21" s="27">
        <v>0</v>
      </c>
      <c r="J21" s="24">
        <f>J22+J27+J28+J26</f>
        <v>1714666.06</v>
      </c>
      <c r="K21" s="24">
        <f>K22+K28</f>
        <v>2612562.1800000002</v>
      </c>
      <c r="L21" s="24">
        <f>L22+L27+L28</f>
        <v>2122861</v>
      </c>
      <c r="M21" s="24">
        <f>M22+M27+M28</f>
        <v>392714</v>
      </c>
      <c r="N21" s="27">
        <f t="shared" ref="N21:O21" si="5">N22+N27+N28</f>
        <v>1119231</v>
      </c>
      <c r="O21" s="27">
        <f t="shared" si="5"/>
        <v>1119231</v>
      </c>
      <c r="P21" s="68" t="s">
        <v>37</v>
      </c>
      <c r="Q21" s="70" t="s">
        <v>38</v>
      </c>
      <c r="R21" s="70"/>
      <c r="S21" s="70">
        <v>2.9</v>
      </c>
      <c r="T21" s="70">
        <v>2.8</v>
      </c>
      <c r="U21" s="132">
        <v>2.8</v>
      </c>
      <c r="V21" s="70">
        <v>2.7</v>
      </c>
      <c r="W21" s="70">
        <v>2.7</v>
      </c>
      <c r="X21" s="70">
        <v>2.7</v>
      </c>
      <c r="Y21" s="70">
        <v>2.7</v>
      </c>
    </row>
    <row r="22" spans="1:25" s="1" customFormat="1" ht="38.25" customHeight="1">
      <c r="A22" s="65"/>
      <c r="B22" s="66"/>
      <c r="C22" s="67"/>
      <c r="D22" s="67"/>
      <c r="E22" s="57"/>
      <c r="F22" s="120" t="s">
        <v>21</v>
      </c>
      <c r="G22" s="123">
        <f>H22+J22+K22+L22+M22+N22+O22</f>
        <v>9664197.1099999994</v>
      </c>
      <c r="H22" s="126">
        <v>1778133.87</v>
      </c>
      <c r="I22" s="126">
        <v>0</v>
      </c>
      <c r="J22" s="129">
        <v>1556762.06</v>
      </c>
      <c r="K22" s="129">
        <v>2438868.1800000002</v>
      </c>
      <c r="L22" s="129">
        <v>1931798</v>
      </c>
      <c r="M22" s="129">
        <v>182545</v>
      </c>
      <c r="N22" s="126">
        <v>888045</v>
      </c>
      <c r="O22" s="126">
        <v>888045</v>
      </c>
      <c r="P22" s="57"/>
      <c r="Q22" s="71"/>
      <c r="R22" s="71"/>
      <c r="S22" s="71"/>
      <c r="T22" s="71"/>
      <c r="U22" s="133"/>
      <c r="V22" s="71"/>
      <c r="W22" s="71"/>
      <c r="X22" s="71"/>
      <c r="Y22" s="71"/>
    </row>
    <row r="23" spans="1:25" s="1" customFormat="1" ht="54.75" customHeight="1">
      <c r="A23" s="65"/>
      <c r="B23" s="66"/>
      <c r="C23" s="67"/>
      <c r="D23" s="67"/>
      <c r="E23" s="57"/>
      <c r="F23" s="121"/>
      <c r="G23" s="124"/>
      <c r="H23" s="127"/>
      <c r="I23" s="127"/>
      <c r="J23" s="130"/>
      <c r="K23" s="130"/>
      <c r="L23" s="130"/>
      <c r="M23" s="130"/>
      <c r="N23" s="127"/>
      <c r="O23" s="127"/>
      <c r="P23" s="57"/>
      <c r="Q23" s="71"/>
      <c r="R23" s="71"/>
      <c r="S23" s="71"/>
      <c r="T23" s="71"/>
      <c r="U23" s="133"/>
      <c r="V23" s="71"/>
      <c r="W23" s="71"/>
      <c r="X23" s="71"/>
      <c r="Y23" s="71"/>
    </row>
    <row r="24" spans="1:25" s="1" customFormat="1" ht="56.25" customHeight="1">
      <c r="A24" s="65"/>
      <c r="B24" s="66"/>
      <c r="C24" s="67"/>
      <c r="D24" s="67"/>
      <c r="E24" s="57"/>
      <c r="F24" s="121"/>
      <c r="G24" s="124"/>
      <c r="H24" s="127"/>
      <c r="I24" s="127"/>
      <c r="J24" s="130"/>
      <c r="K24" s="130"/>
      <c r="L24" s="130"/>
      <c r="M24" s="130"/>
      <c r="N24" s="127"/>
      <c r="O24" s="127"/>
      <c r="P24" s="57"/>
      <c r="Q24" s="71"/>
      <c r="R24" s="71"/>
      <c r="S24" s="71"/>
      <c r="T24" s="71"/>
      <c r="U24" s="133"/>
      <c r="V24" s="71"/>
      <c r="W24" s="71"/>
      <c r="X24" s="71"/>
      <c r="Y24" s="71"/>
    </row>
    <row r="25" spans="1:25" s="1" customFormat="1" ht="48.75" customHeight="1">
      <c r="A25" s="65"/>
      <c r="B25" s="66"/>
      <c r="C25" s="67"/>
      <c r="D25" s="67"/>
      <c r="E25" s="57"/>
      <c r="F25" s="122"/>
      <c r="G25" s="125"/>
      <c r="H25" s="128"/>
      <c r="I25" s="128"/>
      <c r="J25" s="131"/>
      <c r="K25" s="131"/>
      <c r="L25" s="131"/>
      <c r="M25" s="131"/>
      <c r="N25" s="128"/>
      <c r="O25" s="128"/>
      <c r="P25" s="57"/>
      <c r="Q25" s="71"/>
      <c r="R25" s="71"/>
      <c r="S25" s="71"/>
      <c r="T25" s="71"/>
      <c r="U25" s="133"/>
      <c r="V25" s="71"/>
      <c r="W25" s="71"/>
      <c r="X25" s="71"/>
      <c r="Y25" s="71"/>
    </row>
    <row r="26" spans="1:25" s="1" customFormat="1" ht="86.25" customHeight="1">
      <c r="A26" s="65"/>
      <c r="B26" s="66"/>
      <c r="C26" s="67"/>
      <c r="D26" s="67"/>
      <c r="E26" s="57"/>
      <c r="F26" s="36" t="s">
        <v>27</v>
      </c>
      <c r="G26" s="27">
        <f>SUM(H26:O26)</f>
        <v>0</v>
      </c>
      <c r="H26" s="29">
        <v>0</v>
      </c>
      <c r="I26" s="29">
        <v>0</v>
      </c>
      <c r="J26" s="25">
        <v>0</v>
      </c>
      <c r="K26" s="25">
        <v>0</v>
      </c>
      <c r="L26" s="25">
        <v>0</v>
      </c>
      <c r="M26" s="25">
        <v>0</v>
      </c>
      <c r="N26" s="29">
        <v>0</v>
      </c>
      <c r="O26" s="29">
        <v>0</v>
      </c>
      <c r="P26" s="57"/>
      <c r="Q26" s="71"/>
      <c r="R26" s="71"/>
      <c r="S26" s="71"/>
      <c r="T26" s="71"/>
      <c r="U26" s="133"/>
      <c r="V26" s="71"/>
      <c r="W26" s="71"/>
      <c r="X26" s="71"/>
      <c r="Y26" s="71"/>
    </row>
    <row r="27" spans="1:25" ht="102" customHeight="1">
      <c r="A27" s="65"/>
      <c r="B27" s="66"/>
      <c r="C27" s="67"/>
      <c r="D27" s="67"/>
      <c r="E27" s="57"/>
      <c r="F27" s="28" t="s">
        <v>16</v>
      </c>
      <c r="G27" s="27">
        <f>H27+J27+K27+L27+M27+N27+O27</f>
        <v>0</v>
      </c>
      <c r="H27" s="29">
        <v>0</v>
      </c>
      <c r="I27" s="29">
        <v>0</v>
      </c>
      <c r="J27" s="25">
        <v>0</v>
      </c>
      <c r="K27" s="25">
        <v>0</v>
      </c>
      <c r="L27" s="25">
        <v>0</v>
      </c>
      <c r="M27" s="25">
        <v>0</v>
      </c>
      <c r="N27" s="29">
        <v>0</v>
      </c>
      <c r="O27" s="29">
        <v>0</v>
      </c>
      <c r="P27" s="57"/>
      <c r="Q27" s="71"/>
      <c r="R27" s="71"/>
      <c r="S27" s="71"/>
      <c r="T27" s="71"/>
      <c r="U27" s="133"/>
      <c r="V27" s="71"/>
      <c r="W27" s="71"/>
      <c r="X27" s="71"/>
      <c r="Y27" s="71"/>
    </row>
    <row r="28" spans="1:25" ht="78.75" customHeight="1" thickBot="1">
      <c r="A28" s="65"/>
      <c r="B28" s="66"/>
      <c r="C28" s="67"/>
      <c r="D28" s="67"/>
      <c r="E28" s="58"/>
      <c r="F28" s="28" t="s">
        <v>26</v>
      </c>
      <c r="G28" s="27">
        <f>H28+J28+K28+L28+M28+N28+O28</f>
        <v>1338751</v>
      </c>
      <c r="H28" s="29">
        <v>143549</v>
      </c>
      <c r="I28" s="29">
        <v>0</v>
      </c>
      <c r="J28" s="25">
        <v>157904</v>
      </c>
      <c r="K28" s="25">
        <v>173694</v>
      </c>
      <c r="L28" s="25">
        <v>191063</v>
      </c>
      <c r="M28" s="25">
        <v>210169</v>
      </c>
      <c r="N28" s="29">
        <v>231186</v>
      </c>
      <c r="O28" s="29">
        <v>231186</v>
      </c>
      <c r="P28" s="69"/>
      <c r="Q28" s="72"/>
      <c r="R28" s="72"/>
      <c r="S28" s="72"/>
      <c r="T28" s="72"/>
      <c r="U28" s="134"/>
      <c r="V28" s="72"/>
      <c r="W28" s="72"/>
      <c r="X28" s="72"/>
      <c r="Y28" s="72"/>
    </row>
    <row r="29" spans="1:25" ht="132" customHeight="1">
      <c r="A29" s="135" t="s">
        <v>39</v>
      </c>
      <c r="B29" s="66" t="s">
        <v>40</v>
      </c>
      <c r="C29" s="66">
        <v>2021</v>
      </c>
      <c r="D29" s="66">
        <v>2027</v>
      </c>
      <c r="E29" s="136" t="s">
        <v>34</v>
      </c>
      <c r="F29" s="32" t="s">
        <v>17</v>
      </c>
      <c r="G29" s="37">
        <f>H29+J29+K29+L29+M29+N29+O29</f>
        <v>664639.57999999996</v>
      </c>
      <c r="H29" s="37">
        <f>H30+H35</f>
        <v>159979.60999999999</v>
      </c>
      <c r="I29" s="37">
        <v>0</v>
      </c>
      <c r="J29" s="38">
        <f>J30+J35+J33</f>
        <v>164703.01</v>
      </c>
      <c r="K29" s="38">
        <f>K30+K33+K38</f>
        <v>159956.96</v>
      </c>
      <c r="L29" s="38">
        <f>L30+L33+L38</f>
        <v>180000</v>
      </c>
      <c r="M29" s="38">
        <f>M30</f>
        <v>0</v>
      </c>
      <c r="N29" s="37">
        <f>N30</f>
        <v>0</v>
      </c>
      <c r="O29" s="37">
        <f>O30</f>
        <v>0</v>
      </c>
      <c r="P29" s="56" t="s">
        <v>41</v>
      </c>
      <c r="Q29" s="56" t="s">
        <v>42</v>
      </c>
      <c r="R29" s="56">
        <v>280</v>
      </c>
      <c r="S29" s="56">
        <v>40</v>
      </c>
      <c r="T29" s="56">
        <v>40</v>
      </c>
      <c r="U29" s="59">
        <v>40</v>
      </c>
      <c r="V29" s="56">
        <v>40</v>
      </c>
      <c r="W29" s="56">
        <v>40</v>
      </c>
      <c r="X29" s="56">
        <v>40</v>
      </c>
      <c r="Y29" s="70">
        <v>40</v>
      </c>
    </row>
    <row r="30" spans="1:25" ht="42.75" customHeight="1">
      <c r="A30" s="135"/>
      <c r="B30" s="66"/>
      <c r="C30" s="66"/>
      <c r="D30" s="66"/>
      <c r="E30" s="136"/>
      <c r="F30" s="143" t="s">
        <v>21</v>
      </c>
      <c r="G30" s="146">
        <f t="shared" ref="G30" si="6">H30+I30+J30+K30+L30+M30+N30+O30</f>
        <v>664639.57999999996</v>
      </c>
      <c r="H30" s="137">
        <v>159979.60999999999</v>
      </c>
      <c r="I30" s="137">
        <v>0</v>
      </c>
      <c r="J30" s="140">
        <v>164703.01</v>
      </c>
      <c r="K30" s="140">
        <v>159956.96</v>
      </c>
      <c r="L30" s="140">
        <v>180000</v>
      </c>
      <c r="M30" s="140">
        <v>0</v>
      </c>
      <c r="N30" s="137">
        <v>0</v>
      </c>
      <c r="O30" s="137">
        <v>0</v>
      </c>
      <c r="P30" s="57"/>
      <c r="Q30" s="57"/>
      <c r="R30" s="57"/>
      <c r="S30" s="57"/>
      <c r="T30" s="57"/>
      <c r="U30" s="60"/>
      <c r="V30" s="57"/>
      <c r="W30" s="57"/>
      <c r="X30" s="57"/>
      <c r="Y30" s="71"/>
    </row>
    <row r="31" spans="1:25" ht="56.25" customHeight="1">
      <c r="A31" s="135"/>
      <c r="B31" s="66"/>
      <c r="C31" s="66"/>
      <c r="D31" s="66"/>
      <c r="E31" s="136"/>
      <c r="F31" s="144"/>
      <c r="G31" s="147"/>
      <c r="H31" s="138"/>
      <c r="I31" s="138"/>
      <c r="J31" s="141"/>
      <c r="K31" s="141"/>
      <c r="L31" s="141"/>
      <c r="M31" s="141"/>
      <c r="N31" s="138"/>
      <c r="O31" s="138"/>
      <c r="P31" s="57"/>
      <c r="Q31" s="57"/>
      <c r="R31" s="57"/>
      <c r="S31" s="57"/>
      <c r="T31" s="57"/>
      <c r="U31" s="60"/>
      <c r="V31" s="57"/>
      <c r="W31" s="57"/>
      <c r="X31" s="57"/>
      <c r="Y31" s="71"/>
    </row>
    <row r="32" spans="1:25" ht="79.5" customHeight="1">
      <c r="A32" s="135"/>
      <c r="B32" s="66"/>
      <c r="C32" s="66"/>
      <c r="D32" s="66"/>
      <c r="E32" s="136"/>
      <c r="F32" s="145"/>
      <c r="G32" s="148"/>
      <c r="H32" s="139"/>
      <c r="I32" s="139"/>
      <c r="J32" s="142"/>
      <c r="K32" s="142"/>
      <c r="L32" s="142"/>
      <c r="M32" s="142"/>
      <c r="N32" s="139"/>
      <c r="O32" s="139"/>
      <c r="P32" s="57"/>
      <c r="Q32" s="57"/>
      <c r="R32" s="57"/>
      <c r="S32" s="57"/>
      <c r="T32" s="57"/>
      <c r="U32" s="60"/>
      <c r="V32" s="57"/>
      <c r="W32" s="57"/>
      <c r="X32" s="57"/>
      <c r="Y32" s="71"/>
    </row>
    <row r="33" spans="1:25" ht="75" customHeight="1">
      <c r="A33" s="135"/>
      <c r="B33" s="66"/>
      <c r="C33" s="66"/>
      <c r="D33" s="66"/>
      <c r="E33" s="136"/>
      <c r="F33" s="59" t="s">
        <v>27</v>
      </c>
      <c r="G33" s="146">
        <f>H33+I33+J33+K33+L33+M33+N33+O33</f>
        <v>0</v>
      </c>
      <c r="H33" s="137">
        <v>0</v>
      </c>
      <c r="I33" s="137">
        <v>0</v>
      </c>
      <c r="J33" s="140">
        <v>0</v>
      </c>
      <c r="K33" s="140">
        <v>0</v>
      </c>
      <c r="L33" s="140">
        <v>0</v>
      </c>
      <c r="M33" s="140">
        <v>0</v>
      </c>
      <c r="N33" s="137">
        <v>0</v>
      </c>
      <c r="O33" s="137">
        <v>0</v>
      </c>
      <c r="P33" s="57"/>
      <c r="Q33" s="57"/>
      <c r="R33" s="57"/>
      <c r="S33" s="57"/>
      <c r="T33" s="57"/>
      <c r="U33" s="60"/>
      <c r="V33" s="57"/>
      <c r="W33" s="57"/>
      <c r="X33" s="57"/>
      <c r="Y33" s="71"/>
    </row>
    <row r="34" spans="1:25" ht="66" customHeight="1">
      <c r="A34" s="135"/>
      <c r="B34" s="66"/>
      <c r="C34" s="66"/>
      <c r="D34" s="66"/>
      <c r="E34" s="136"/>
      <c r="F34" s="149"/>
      <c r="G34" s="148"/>
      <c r="H34" s="139"/>
      <c r="I34" s="139"/>
      <c r="J34" s="142"/>
      <c r="K34" s="142"/>
      <c r="L34" s="142"/>
      <c r="M34" s="142"/>
      <c r="N34" s="139"/>
      <c r="O34" s="139"/>
      <c r="P34" s="57"/>
      <c r="Q34" s="57"/>
      <c r="R34" s="57"/>
      <c r="S34" s="57"/>
      <c r="T34" s="57"/>
      <c r="U34" s="60"/>
      <c r="V34" s="57"/>
      <c r="W34" s="57"/>
      <c r="X34" s="57"/>
      <c r="Y34" s="71"/>
    </row>
    <row r="35" spans="1:25" ht="56.25" customHeight="1">
      <c r="A35" s="135"/>
      <c r="B35" s="66"/>
      <c r="C35" s="66"/>
      <c r="D35" s="66"/>
      <c r="E35" s="136"/>
      <c r="F35" s="143" t="s">
        <v>26</v>
      </c>
      <c r="G35" s="146">
        <f>H35+J35+K35+L35+M35+N35+O35</f>
        <v>0</v>
      </c>
      <c r="H35" s="137">
        <v>0</v>
      </c>
      <c r="I35" s="137">
        <v>0</v>
      </c>
      <c r="J35" s="140">
        <v>0</v>
      </c>
      <c r="K35" s="140">
        <v>0</v>
      </c>
      <c r="L35" s="140">
        <v>0</v>
      </c>
      <c r="M35" s="140">
        <v>0</v>
      </c>
      <c r="N35" s="137">
        <v>0</v>
      </c>
      <c r="O35" s="137">
        <v>0</v>
      </c>
      <c r="P35" s="57"/>
      <c r="Q35" s="57"/>
      <c r="R35" s="57"/>
      <c r="S35" s="57"/>
      <c r="T35" s="57"/>
      <c r="U35" s="60"/>
      <c r="V35" s="57"/>
      <c r="W35" s="57"/>
      <c r="X35" s="57"/>
      <c r="Y35" s="71"/>
    </row>
    <row r="36" spans="1:25" ht="46.5" customHeight="1">
      <c r="A36" s="135"/>
      <c r="B36" s="66"/>
      <c r="C36" s="66"/>
      <c r="D36" s="66"/>
      <c r="E36" s="136"/>
      <c r="F36" s="144"/>
      <c r="G36" s="147"/>
      <c r="H36" s="138"/>
      <c r="I36" s="138"/>
      <c r="J36" s="141"/>
      <c r="K36" s="141"/>
      <c r="L36" s="141"/>
      <c r="M36" s="141"/>
      <c r="N36" s="138"/>
      <c r="O36" s="138"/>
      <c r="P36" s="57"/>
      <c r="Q36" s="57"/>
      <c r="R36" s="57"/>
      <c r="S36" s="57"/>
      <c r="T36" s="57"/>
      <c r="U36" s="60"/>
      <c r="V36" s="57"/>
      <c r="W36" s="57"/>
      <c r="X36" s="57"/>
      <c r="Y36" s="71"/>
    </row>
    <row r="37" spans="1:25" ht="61.5" customHeight="1">
      <c r="A37" s="135"/>
      <c r="B37" s="66"/>
      <c r="C37" s="66"/>
      <c r="D37" s="66"/>
      <c r="E37" s="136"/>
      <c r="F37" s="144"/>
      <c r="G37" s="147"/>
      <c r="H37" s="138"/>
      <c r="I37" s="138"/>
      <c r="J37" s="141"/>
      <c r="K37" s="141"/>
      <c r="L37" s="141"/>
      <c r="M37" s="141"/>
      <c r="N37" s="138"/>
      <c r="O37" s="138"/>
      <c r="P37" s="57"/>
      <c r="Q37" s="57"/>
      <c r="R37" s="57"/>
      <c r="S37" s="57"/>
      <c r="T37" s="57"/>
      <c r="U37" s="60"/>
      <c r="V37" s="57"/>
      <c r="W37" s="57"/>
      <c r="X37" s="57"/>
      <c r="Y37" s="71"/>
    </row>
    <row r="38" spans="1:25" ht="69.75" hidden="1" customHeight="1">
      <c r="A38" s="135"/>
      <c r="B38" s="66"/>
      <c r="C38" s="66"/>
      <c r="D38" s="66"/>
      <c r="E38" s="136"/>
      <c r="F38" s="145"/>
      <c r="G38" s="148"/>
      <c r="H38" s="139"/>
      <c r="I38" s="139"/>
      <c r="J38" s="142"/>
      <c r="K38" s="142"/>
      <c r="L38" s="142"/>
      <c r="M38" s="142"/>
      <c r="N38" s="139"/>
      <c r="O38" s="139"/>
      <c r="P38" s="58"/>
      <c r="Q38" s="58"/>
      <c r="R38" s="58"/>
      <c r="S38" s="58"/>
      <c r="T38" s="58"/>
      <c r="U38" s="61"/>
      <c r="V38" s="58"/>
      <c r="W38" s="58"/>
      <c r="X38" s="58"/>
      <c r="Y38" s="72"/>
    </row>
    <row r="39" spans="1:25" ht="127.5" customHeight="1">
      <c r="A39" s="150" t="s">
        <v>43</v>
      </c>
      <c r="B39" s="62" t="s">
        <v>44</v>
      </c>
      <c r="C39" s="56">
        <v>2021</v>
      </c>
      <c r="D39" s="56">
        <v>2027</v>
      </c>
      <c r="E39" s="56" t="s">
        <v>34</v>
      </c>
      <c r="F39" s="32" t="s">
        <v>17</v>
      </c>
      <c r="G39" s="37">
        <f>H39+J39+K39+L39+M39+N39+O39</f>
        <v>90009.12999999999</v>
      </c>
      <c r="H39" s="37">
        <f>H40+H43</f>
        <v>1009.78</v>
      </c>
      <c r="I39" s="37">
        <v>0</v>
      </c>
      <c r="J39" s="38">
        <f>J40+J43+J42</f>
        <v>88999.349999999991</v>
      </c>
      <c r="K39" s="38">
        <v>0</v>
      </c>
      <c r="L39" s="38">
        <f>L40+L42+L46</f>
        <v>0</v>
      </c>
      <c r="M39" s="38">
        <f>M40+M42+M46</f>
        <v>0</v>
      </c>
      <c r="N39" s="37">
        <f>N40+N42+N46</f>
        <v>0</v>
      </c>
      <c r="O39" s="37">
        <v>0</v>
      </c>
      <c r="P39" s="62" t="s">
        <v>45</v>
      </c>
      <c r="Q39" s="62" t="s">
        <v>25</v>
      </c>
      <c r="R39" s="62">
        <v>14</v>
      </c>
      <c r="S39" s="62">
        <v>2</v>
      </c>
      <c r="T39" s="62">
        <v>2</v>
      </c>
      <c r="U39" s="153">
        <v>2</v>
      </c>
      <c r="V39" s="62">
        <v>2</v>
      </c>
      <c r="W39" s="62">
        <v>2</v>
      </c>
      <c r="X39" s="62">
        <v>2</v>
      </c>
      <c r="Y39" s="156">
        <v>2</v>
      </c>
    </row>
    <row r="40" spans="1:25" ht="65.25" customHeight="1">
      <c r="A40" s="151"/>
      <c r="B40" s="63"/>
      <c r="C40" s="57"/>
      <c r="D40" s="57"/>
      <c r="E40" s="57"/>
      <c r="F40" s="143" t="s">
        <v>21</v>
      </c>
      <c r="G40" s="146">
        <f>H40+J40+K40+L40+M40+N40+O40</f>
        <v>2008.54</v>
      </c>
      <c r="H40" s="137">
        <v>1009.78</v>
      </c>
      <c r="I40" s="160">
        <v>0</v>
      </c>
      <c r="J40" s="162">
        <v>998.76</v>
      </c>
      <c r="K40" s="162">
        <v>0</v>
      </c>
      <c r="L40" s="162">
        <v>0</v>
      </c>
      <c r="M40" s="140">
        <v>0</v>
      </c>
      <c r="N40" s="160">
        <v>0</v>
      </c>
      <c r="O40" s="137">
        <v>0</v>
      </c>
      <c r="P40" s="63"/>
      <c r="Q40" s="63"/>
      <c r="R40" s="63"/>
      <c r="S40" s="63"/>
      <c r="T40" s="63"/>
      <c r="U40" s="154"/>
      <c r="V40" s="63"/>
      <c r="W40" s="63"/>
      <c r="X40" s="63"/>
      <c r="Y40" s="157"/>
    </row>
    <row r="41" spans="1:25" ht="86.25" customHeight="1">
      <c r="A41" s="151"/>
      <c r="B41" s="63"/>
      <c r="C41" s="57"/>
      <c r="D41" s="57"/>
      <c r="E41" s="57"/>
      <c r="F41" s="159"/>
      <c r="G41" s="148"/>
      <c r="H41" s="139"/>
      <c r="I41" s="161"/>
      <c r="J41" s="163"/>
      <c r="K41" s="163"/>
      <c r="L41" s="163"/>
      <c r="M41" s="142"/>
      <c r="N41" s="161"/>
      <c r="O41" s="139"/>
      <c r="P41" s="63"/>
      <c r="Q41" s="63"/>
      <c r="R41" s="63"/>
      <c r="S41" s="63"/>
      <c r="T41" s="63"/>
      <c r="U41" s="154"/>
      <c r="V41" s="63"/>
      <c r="W41" s="63"/>
      <c r="X41" s="63"/>
      <c r="Y41" s="157"/>
    </row>
    <row r="42" spans="1:25" ht="108.75" customHeight="1">
      <c r="A42" s="151"/>
      <c r="B42" s="63"/>
      <c r="C42" s="57"/>
      <c r="D42" s="57"/>
      <c r="E42" s="57"/>
      <c r="F42" s="39" t="s">
        <v>27</v>
      </c>
      <c r="G42" s="40">
        <f>H42+I42+J42+K42+L42+M42+N42+O42</f>
        <v>173973.27</v>
      </c>
      <c r="H42" s="41">
        <v>85972.68</v>
      </c>
      <c r="I42" s="42">
        <v>0</v>
      </c>
      <c r="J42" s="43">
        <v>88000.59</v>
      </c>
      <c r="K42" s="43">
        <v>0</v>
      </c>
      <c r="L42" s="43">
        <v>0</v>
      </c>
      <c r="M42" s="44">
        <v>0</v>
      </c>
      <c r="N42" s="42">
        <v>0</v>
      </c>
      <c r="O42" s="41">
        <v>0</v>
      </c>
      <c r="P42" s="63"/>
      <c r="Q42" s="63"/>
      <c r="R42" s="63"/>
      <c r="S42" s="63"/>
      <c r="T42" s="63"/>
      <c r="U42" s="154"/>
      <c r="V42" s="63"/>
      <c r="W42" s="63"/>
      <c r="X42" s="63"/>
      <c r="Y42" s="157"/>
    </row>
    <row r="43" spans="1:25" ht="71.25" customHeight="1">
      <c r="A43" s="151"/>
      <c r="B43" s="63"/>
      <c r="C43" s="57"/>
      <c r="D43" s="57"/>
      <c r="E43" s="57"/>
      <c r="F43" s="143" t="s">
        <v>26</v>
      </c>
      <c r="G43" s="146">
        <f>H43+J43+K43+L43+M43+N43+O43</f>
        <v>0</v>
      </c>
      <c r="H43" s="160">
        <v>0</v>
      </c>
      <c r="I43" s="160">
        <v>0</v>
      </c>
      <c r="J43" s="162">
        <v>0</v>
      </c>
      <c r="K43" s="162">
        <v>0</v>
      </c>
      <c r="L43" s="162">
        <v>0</v>
      </c>
      <c r="M43" s="140">
        <v>0</v>
      </c>
      <c r="N43" s="160">
        <v>0</v>
      </c>
      <c r="O43" s="137">
        <v>0</v>
      </c>
      <c r="P43" s="63"/>
      <c r="Q43" s="63"/>
      <c r="R43" s="63"/>
      <c r="S43" s="63"/>
      <c r="T43" s="63"/>
      <c r="U43" s="154"/>
      <c r="V43" s="63"/>
      <c r="W43" s="63"/>
      <c r="X43" s="63"/>
      <c r="Y43" s="157"/>
    </row>
    <row r="44" spans="1:25" ht="53.25" customHeight="1">
      <c r="A44" s="151"/>
      <c r="B44" s="63"/>
      <c r="C44" s="57"/>
      <c r="D44" s="57"/>
      <c r="E44" s="57"/>
      <c r="F44" s="144"/>
      <c r="G44" s="147"/>
      <c r="H44" s="164"/>
      <c r="I44" s="165"/>
      <c r="J44" s="167"/>
      <c r="K44" s="167"/>
      <c r="L44" s="167"/>
      <c r="M44" s="141"/>
      <c r="N44" s="164"/>
      <c r="O44" s="138"/>
      <c r="P44" s="63"/>
      <c r="Q44" s="63"/>
      <c r="R44" s="63"/>
      <c r="S44" s="63"/>
      <c r="T44" s="63"/>
      <c r="U44" s="154"/>
      <c r="V44" s="63"/>
      <c r="W44" s="63"/>
      <c r="X44" s="63"/>
      <c r="Y44" s="157"/>
    </row>
    <row r="45" spans="1:25" ht="44.25" customHeight="1">
      <c r="A45" s="151"/>
      <c r="B45" s="63"/>
      <c r="C45" s="57"/>
      <c r="D45" s="57"/>
      <c r="E45" s="57"/>
      <c r="F45" s="145"/>
      <c r="G45" s="148"/>
      <c r="H45" s="161"/>
      <c r="I45" s="166"/>
      <c r="J45" s="163"/>
      <c r="K45" s="163"/>
      <c r="L45" s="163"/>
      <c r="M45" s="142"/>
      <c r="N45" s="161"/>
      <c r="O45" s="139"/>
      <c r="P45" s="63"/>
      <c r="Q45" s="63"/>
      <c r="R45" s="63"/>
      <c r="S45" s="63"/>
      <c r="T45" s="63"/>
      <c r="U45" s="154"/>
      <c r="V45" s="63"/>
      <c r="W45" s="63"/>
      <c r="X45" s="63"/>
      <c r="Y45" s="157"/>
    </row>
    <row r="46" spans="1:25" ht="79.5" customHeight="1">
      <c r="A46" s="152"/>
      <c r="B46" s="64"/>
      <c r="C46" s="58"/>
      <c r="D46" s="58"/>
      <c r="E46" s="58"/>
      <c r="F46" s="39" t="s">
        <v>46</v>
      </c>
      <c r="G46" s="37">
        <f>SUM(H46:O46)</f>
        <v>24872.03</v>
      </c>
      <c r="H46" s="45">
        <v>13995.55</v>
      </c>
      <c r="I46" s="46">
        <v>0</v>
      </c>
      <c r="J46" s="47">
        <v>10876.48</v>
      </c>
      <c r="K46" s="47">
        <v>0</v>
      </c>
      <c r="L46" s="47">
        <v>0</v>
      </c>
      <c r="M46" s="48">
        <v>0</v>
      </c>
      <c r="N46" s="49">
        <v>0</v>
      </c>
      <c r="O46" s="45">
        <v>0</v>
      </c>
      <c r="P46" s="64"/>
      <c r="Q46" s="64"/>
      <c r="R46" s="64"/>
      <c r="S46" s="64"/>
      <c r="T46" s="64"/>
      <c r="U46" s="155"/>
      <c r="V46" s="64"/>
      <c r="W46" s="64"/>
      <c r="X46" s="64"/>
      <c r="Y46" s="158"/>
    </row>
    <row r="47" spans="1:25" ht="162" customHeight="1">
      <c r="A47" s="150" t="s">
        <v>47</v>
      </c>
      <c r="B47" s="56" t="s">
        <v>48</v>
      </c>
      <c r="C47" s="56">
        <v>2021</v>
      </c>
      <c r="D47" s="56">
        <v>2027</v>
      </c>
      <c r="E47" s="56" t="s">
        <v>34</v>
      </c>
      <c r="F47" s="32" t="s">
        <v>17</v>
      </c>
      <c r="G47" s="37">
        <f>H47+J47+K47+L47+M47+N47+O47</f>
        <v>56612808.979999997</v>
      </c>
      <c r="H47" s="37">
        <f>H48+H51</f>
        <v>6546759</v>
      </c>
      <c r="I47" s="37">
        <v>0</v>
      </c>
      <c r="J47" s="38">
        <f t="shared" ref="J47:O47" si="7">J48+J50+J54</f>
        <v>10316114.26</v>
      </c>
      <c r="K47" s="38">
        <f t="shared" si="7"/>
        <v>11548615.720000001</v>
      </c>
      <c r="L47" s="38">
        <f t="shared" si="7"/>
        <v>7050330</v>
      </c>
      <c r="M47" s="38">
        <f t="shared" si="7"/>
        <v>7050330</v>
      </c>
      <c r="N47" s="37">
        <f t="shared" si="7"/>
        <v>7050330</v>
      </c>
      <c r="O47" s="37">
        <f t="shared" si="7"/>
        <v>7050330</v>
      </c>
      <c r="P47" s="56" t="s">
        <v>28</v>
      </c>
      <c r="Q47" s="56" t="s">
        <v>25</v>
      </c>
      <c r="R47" s="56"/>
      <c r="S47" s="56">
        <v>100</v>
      </c>
      <c r="T47" s="56">
        <v>100</v>
      </c>
      <c r="U47" s="59">
        <v>100</v>
      </c>
      <c r="V47" s="56">
        <v>100</v>
      </c>
      <c r="W47" s="56">
        <v>100</v>
      </c>
      <c r="X47" s="56">
        <v>100</v>
      </c>
      <c r="Y47" s="70">
        <v>100</v>
      </c>
    </row>
    <row r="48" spans="1:25">
      <c r="A48" s="151"/>
      <c r="B48" s="57"/>
      <c r="C48" s="57"/>
      <c r="D48" s="57"/>
      <c r="E48" s="57"/>
      <c r="F48" s="143" t="s">
        <v>21</v>
      </c>
      <c r="G48" s="146">
        <f t="shared" ref="G48" si="8">H48+J48+K48+L48+M48+N48+O48</f>
        <v>47784191.909999996</v>
      </c>
      <c r="H48" s="137">
        <v>6546759</v>
      </c>
      <c r="I48" s="137">
        <v>0</v>
      </c>
      <c r="J48" s="140">
        <v>6738486.2599999998</v>
      </c>
      <c r="K48" s="140">
        <v>6297626.6500000004</v>
      </c>
      <c r="L48" s="140">
        <v>7050330</v>
      </c>
      <c r="M48" s="140">
        <v>7050330</v>
      </c>
      <c r="N48" s="137">
        <v>7050330</v>
      </c>
      <c r="O48" s="137">
        <v>7050330</v>
      </c>
      <c r="P48" s="57"/>
      <c r="Q48" s="57"/>
      <c r="R48" s="57"/>
      <c r="S48" s="57"/>
      <c r="T48" s="57"/>
      <c r="U48" s="60"/>
      <c r="V48" s="57"/>
      <c r="W48" s="57"/>
      <c r="X48" s="57"/>
      <c r="Y48" s="71"/>
    </row>
    <row r="49" spans="1:25" ht="183.75" customHeight="1">
      <c r="A49" s="151"/>
      <c r="B49" s="57"/>
      <c r="C49" s="57"/>
      <c r="D49" s="57"/>
      <c r="E49" s="57"/>
      <c r="F49" s="145"/>
      <c r="G49" s="148"/>
      <c r="H49" s="139"/>
      <c r="I49" s="139"/>
      <c r="J49" s="142"/>
      <c r="K49" s="142"/>
      <c r="L49" s="142"/>
      <c r="M49" s="142"/>
      <c r="N49" s="139"/>
      <c r="O49" s="139"/>
      <c r="P49" s="57"/>
      <c r="Q49" s="57"/>
      <c r="R49" s="57"/>
      <c r="S49" s="57"/>
      <c r="T49" s="57"/>
      <c r="U49" s="60"/>
      <c r="V49" s="57"/>
      <c r="W49" s="57"/>
      <c r="X49" s="57"/>
      <c r="Y49" s="71"/>
    </row>
    <row r="50" spans="1:25" ht="141" customHeight="1">
      <c r="A50" s="151"/>
      <c r="B50" s="57"/>
      <c r="C50" s="57"/>
      <c r="D50" s="57"/>
      <c r="E50" s="57"/>
      <c r="F50" s="39" t="s">
        <v>46</v>
      </c>
      <c r="G50" s="40">
        <f>H50+I50+J50+K50+L50+M50+N50+O50</f>
        <v>10762598.07</v>
      </c>
      <c r="H50" s="41">
        <v>1933981</v>
      </c>
      <c r="I50" s="41">
        <v>0</v>
      </c>
      <c r="J50" s="44">
        <v>3577628</v>
      </c>
      <c r="K50" s="44">
        <v>5250989.07</v>
      </c>
      <c r="L50" s="44">
        <v>0</v>
      </c>
      <c r="M50" s="44">
        <v>0</v>
      </c>
      <c r="N50" s="42">
        <v>0</v>
      </c>
      <c r="O50" s="41">
        <v>0</v>
      </c>
      <c r="P50" s="57"/>
      <c r="Q50" s="57"/>
      <c r="R50" s="57"/>
      <c r="S50" s="57"/>
      <c r="T50" s="57"/>
      <c r="U50" s="60"/>
      <c r="V50" s="57"/>
      <c r="W50" s="57"/>
      <c r="X50" s="57"/>
      <c r="Y50" s="71"/>
    </row>
    <row r="51" spans="1:25" ht="21" hidden="1" customHeight="1">
      <c r="A51" s="151"/>
      <c r="B51" s="57"/>
      <c r="C51" s="57"/>
      <c r="D51" s="57"/>
      <c r="E51" s="57"/>
      <c r="F51" s="143" t="s">
        <v>26</v>
      </c>
      <c r="G51" s="146">
        <f>H51+J51+K51+L51+M51+N51+O51</f>
        <v>0</v>
      </c>
      <c r="H51" s="160"/>
      <c r="I51" s="160"/>
      <c r="J51" s="162">
        <v>0</v>
      </c>
      <c r="K51" s="162"/>
      <c r="L51" s="162"/>
      <c r="M51" s="140"/>
      <c r="N51" s="137"/>
      <c r="O51" s="137"/>
      <c r="P51" s="57"/>
      <c r="Q51" s="57"/>
      <c r="R51" s="57"/>
      <c r="S51" s="57"/>
      <c r="T51" s="57"/>
      <c r="U51" s="60"/>
      <c r="V51" s="57"/>
      <c r="W51" s="57"/>
      <c r="X51" s="57"/>
      <c r="Y51" s="71"/>
    </row>
    <row r="52" spans="1:25" ht="63" customHeight="1">
      <c r="A52" s="151"/>
      <c r="B52" s="57"/>
      <c r="C52" s="57"/>
      <c r="D52" s="57"/>
      <c r="E52" s="57"/>
      <c r="F52" s="144"/>
      <c r="G52" s="147"/>
      <c r="H52" s="164"/>
      <c r="I52" s="164"/>
      <c r="J52" s="167"/>
      <c r="K52" s="167"/>
      <c r="L52" s="167"/>
      <c r="M52" s="141"/>
      <c r="N52" s="138"/>
      <c r="O52" s="138"/>
      <c r="P52" s="57"/>
      <c r="Q52" s="57"/>
      <c r="R52" s="57"/>
      <c r="S52" s="57"/>
      <c r="T52" s="57"/>
      <c r="U52" s="60"/>
      <c r="V52" s="57"/>
      <c r="W52" s="57"/>
      <c r="X52" s="57"/>
      <c r="Y52" s="71"/>
    </row>
    <row r="53" spans="1:25" ht="48.75" customHeight="1">
      <c r="A53" s="151"/>
      <c r="B53" s="57"/>
      <c r="C53" s="57"/>
      <c r="D53" s="57"/>
      <c r="E53" s="57"/>
      <c r="F53" s="145"/>
      <c r="G53" s="148"/>
      <c r="H53" s="161"/>
      <c r="I53" s="161"/>
      <c r="J53" s="163"/>
      <c r="K53" s="163"/>
      <c r="L53" s="163"/>
      <c r="M53" s="142"/>
      <c r="N53" s="139"/>
      <c r="O53" s="139"/>
      <c r="P53" s="57"/>
      <c r="Q53" s="57"/>
      <c r="R53" s="57"/>
      <c r="S53" s="57"/>
      <c r="T53" s="57"/>
      <c r="U53" s="60"/>
      <c r="V53" s="57"/>
      <c r="W53" s="57"/>
      <c r="X53" s="57"/>
      <c r="Y53" s="71"/>
    </row>
    <row r="54" spans="1:25" ht="87.75" customHeight="1">
      <c r="A54" s="152"/>
      <c r="B54" s="58"/>
      <c r="C54" s="58"/>
      <c r="D54" s="58"/>
      <c r="E54" s="58"/>
      <c r="F54" s="32" t="s">
        <v>26</v>
      </c>
      <c r="G54" s="37">
        <f>SUM(H54:O54)</f>
        <v>0</v>
      </c>
      <c r="H54" s="49">
        <v>0</v>
      </c>
      <c r="I54" s="46">
        <v>0</v>
      </c>
      <c r="J54" s="47">
        <v>0</v>
      </c>
      <c r="K54" s="47">
        <v>0</v>
      </c>
      <c r="L54" s="47">
        <v>0</v>
      </c>
      <c r="M54" s="48">
        <v>0</v>
      </c>
      <c r="N54" s="45">
        <v>0</v>
      </c>
      <c r="O54" s="45">
        <v>0</v>
      </c>
      <c r="P54" s="58"/>
      <c r="Q54" s="58"/>
      <c r="R54" s="58"/>
      <c r="S54" s="58"/>
      <c r="T54" s="58"/>
      <c r="U54" s="61"/>
      <c r="V54" s="58"/>
      <c r="W54" s="58"/>
      <c r="X54" s="58"/>
      <c r="Y54" s="72"/>
    </row>
    <row r="55" spans="1:25" ht="118.5" customHeight="1">
      <c r="A55" s="170" t="s">
        <v>49</v>
      </c>
      <c r="B55" s="62" t="s">
        <v>50</v>
      </c>
      <c r="C55" s="56">
        <v>2021</v>
      </c>
      <c r="D55" s="56">
        <v>2027</v>
      </c>
      <c r="E55" s="56" t="s">
        <v>34</v>
      </c>
      <c r="F55" s="32" t="s">
        <v>17</v>
      </c>
      <c r="G55" s="50">
        <f>G56+G57+G58+G59</f>
        <v>5500</v>
      </c>
      <c r="H55" s="40">
        <f>H56+H57+H58+H59</f>
        <v>0</v>
      </c>
      <c r="I55" s="40">
        <f t="shared" ref="I55:O55" si="9">I56+I57+I58+I59</f>
        <v>0</v>
      </c>
      <c r="J55" s="51">
        <f t="shared" si="9"/>
        <v>0</v>
      </c>
      <c r="K55" s="51">
        <f t="shared" si="9"/>
        <v>0</v>
      </c>
      <c r="L55" s="51">
        <f t="shared" si="9"/>
        <v>1500</v>
      </c>
      <c r="M55" s="51">
        <f t="shared" si="9"/>
        <v>4000</v>
      </c>
      <c r="N55" s="40">
        <f t="shared" si="9"/>
        <v>0</v>
      </c>
      <c r="O55" s="40">
        <f t="shared" si="9"/>
        <v>0</v>
      </c>
      <c r="P55" s="56" t="s">
        <v>24</v>
      </c>
      <c r="Q55" s="56"/>
      <c r="R55" s="56"/>
      <c r="S55" s="56"/>
      <c r="T55" s="56"/>
      <c r="U55" s="59"/>
      <c r="V55" s="56"/>
      <c r="W55" s="56"/>
      <c r="X55" s="56"/>
      <c r="Y55" s="56"/>
    </row>
    <row r="56" spans="1:25" ht="97.5" customHeight="1">
      <c r="A56" s="171"/>
      <c r="B56" s="63"/>
      <c r="C56" s="57"/>
      <c r="D56" s="57"/>
      <c r="E56" s="57"/>
      <c r="F56" s="32" t="s">
        <v>21</v>
      </c>
      <c r="G56" s="50">
        <f>SUM(H56:O56)</f>
        <v>5500</v>
      </c>
      <c r="H56" s="42">
        <v>0</v>
      </c>
      <c r="I56" s="42">
        <v>0</v>
      </c>
      <c r="J56" s="43">
        <v>0</v>
      </c>
      <c r="K56" s="43">
        <v>0</v>
      </c>
      <c r="L56" s="43">
        <v>1500</v>
      </c>
      <c r="M56" s="43">
        <v>4000</v>
      </c>
      <c r="N56" s="42">
        <v>0</v>
      </c>
      <c r="O56" s="42">
        <v>0</v>
      </c>
      <c r="P56" s="57"/>
      <c r="Q56" s="57"/>
      <c r="R56" s="57"/>
      <c r="S56" s="57"/>
      <c r="T56" s="57"/>
      <c r="U56" s="60"/>
      <c r="V56" s="57"/>
      <c r="W56" s="57"/>
      <c r="X56" s="57"/>
      <c r="Y56" s="57"/>
    </row>
    <row r="57" spans="1:25" ht="99.75" customHeight="1">
      <c r="A57" s="171"/>
      <c r="B57" s="63"/>
      <c r="C57" s="57"/>
      <c r="D57" s="57"/>
      <c r="E57" s="57"/>
      <c r="F57" s="52" t="s">
        <v>16</v>
      </c>
      <c r="G57" s="50">
        <f t="shared" ref="G57:G59" si="10">SUM(H57:O57)</f>
        <v>0</v>
      </c>
      <c r="H57" s="42">
        <v>0</v>
      </c>
      <c r="I57" s="42">
        <v>0</v>
      </c>
      <c r="J57" s="43">
        <v>0</v>
      </c>
      <c r="K57" s="43">
        <v>0</v>
      </c>
      <c r="L57" s="43">
        <v>0</v>
      </c>
      <c r="M57" s="43">
        <v>0</v>
      </c>
      <c r="N57" s="42">
        <v>0</v>
      </c>
      <c r="O57" s="42">
        <v>0</v>
      </c>
      <c r="P57" s="57"/>
      <c r="Q57" s="57"/>
      <c r="R57" s="57"/>
      <c r="S57" s="57"/>
      <c r="T57" s="57"/>
      <c r="U57" s="60"/>
      <c r="V57" s="57"/>
      <c r="W57" s="57"/>
      <c r="X57" s="57"/>
      <c r="Y57" s="57"/>
    </row>
    <row r="58" spans="1:25" ht="102">
      <c r="A58" s="171"/>
      <c r="B58" s="63"/>
      <c r="C58" s="57"/>
      <c r="D58" s="57"/>
      <c r="E58" s="57"/>
      <c r="F58" s="52" t="s">
        <v>27</v>
      </c>
      <c r="G58" s="50">
        <f t="shared" si="10"/>
        <v>0</v>
      </c>
      <c r="H58" s="42">
        <v>0</v>
      </c>
      <c r="I58" s="42">
        <v>0</v>
      </c>
      <c r="J58" s="43">
        <v>0</v>
      </c>
      <c r="K58" s="43">
        <v>0</v>
      </c>
      <c r="L58" s="43">
        <v>0</v>
      </c>
      <c r="M58" s="43">
        <v>0</v>
      </c>
      <c r="N58" s="42">
        <v>0</v>
      </c>
      <c r="O58" s="42">
        <v>0</v>
      </c>
      <c r="P58" s="57"/>
      <c r="Q58" s="57"/>
      <c r="R58" s="57"/>
      <c r="S58" s="57"/>
      <c r="T58" s="57"/>
      <c r="U58" s="60"/>
      <c r="V58" s="57"/>
      <c r="W58" s="57"/>
      <c r="X58" s="57"/>
      <c r="Y58" s="57"/>
    </row>
    <row r="59" spans="1:25" ht="61.5">
      <c r="A59" s="172"/>
      <c r="B59" s="64"/>
      <c r="C59" s="58"/>
      <c r="D59" s="58"/>
      <c r="E59" s="58"/>
      <c r="F59" s="53" t="s">
        <v>26</v>
      </c>
      <c r="G59" s="50">
        <f t="shared" si="10"/>
        <v>0</v>
      </c>
      <c r="H59" s="42">
        <v>0</v>
      </c>
      <c r="I59" s="42">
        <v>0</v>
      </c>
      <c r="J59" s="43">
        <v>0</v>
      </c>
      <c r="K59" s="43">
        <v>0</v>
      </c>
      <c r="L59" s="43">
        <v>0</v>
      </c>
      <c r="M59" s="43">
        <v>0</v>
      </c>
      <c r="N59" s="42">
        <v>0</v>
      </c>
      <c r="O59" s="42">
        <v>0</v>
      </c>
      <c r="P59" s="58"/>
      <c r="Q59" s="58"/>
      <c r="R59" s="58"/>
      <c r="S59" s="58"/>
      <c r="T59" s="58"/>
      <c r="U59" s="61"/>
      <c r="V59" s="58"/>
      <c r="W59" s="58"/>
      <c r="X59" s="58"/>
      <c r="Y59" s="58"/>
    </row>
    <row r="60" spans="1:25" ht="60.75">
      <c r="A60" s="150" t="s">
        <v>51</v>
      </c>
      <c r="B60" s="56" t="s">
        <v>53</v>
      </c>
      <c r="C60" s="56">
        <v>2021</v>
      </c>
      <c r="D60" s="56">
        <v>2027</v>
      </c>
      <c r="E60" s="56" t="s">
        <v>34</v>
      </c>
      <c r="F60" s="32" t="s">
        <v>17</v>
      </c>
      <c r="G60" s="50"/>
      <c r="H60" s="40">
        <f>H61+H62+H63+H64</f>
        <v>0</v>
      </c>
      <c r="I60" s="40">
        <f t="shared" ref="I60:O60" si="11">I61+I62+I63+I64</f>
        <v>0</v>
      </c>
      <c r="J60" s="51">
        <f t="shared" si="11"/>
        <v>0</v>
      </c>
      <c r="K60" s="51">
        <f t="shared" si="11"/>
        <v>88096.97</v>
      </c>
      <c r="L60" s="51">
        <f t="shared" si="11"/>
        <v>0</v>
      </c>
      <c r="M60" s="51">
        <f t="shared" si="11"/>
        <v>1500</v>
      </c>
      <c r="N60" s="40">
        <f t="shared" si="11"/>
        <v>0</v>
      </c>
      <c r="O60" s="40">
        <f t="shared" si="11"/>
        <v>0</v>
      </c>
      <c r="P60" s="56" t="s">
        <v>24</v>
      </c>
      <c r="Q60" s="56" t="s">
        <v>24</v>
      </c>
      <c r="R60" s="56" t="s">
        <v>24</v>
      </c>
      <c r="S60" s="56" t="s">
        <v>24</v>
      </c>
      <c r="T60" s="56" t="s">
        <v>24</v>
      </c>
      <c r="U60" s="59" t="s">
        <v>24</v>
      </c>
      <c r="V60" s="56" t="s">
        <v>24</v>
      </c>
      <c r="W60" s="56" t="s">
        <v>24</v>
      </c>
      <c r="X60" s="56" t="s">
        <v>24</v>
      </c>
      <c r="Y60" s="56" t="s">
        <v>24</v>
      </c>
    </row>
    <row r="61" spans="1:25" ht="127.5" customHeight="1">
      <c r="A61" s="151"/>
      <c r="B61" s="57"/>
      <c r="C61" s="57"/>
      <c r="D61" s="57"/>
      <c r="E61" s="57"/>
      <c r="F61" s="32" t="s">
        <v>21</v>
      </c>
      <c r="G61" s="50">
        <f>SUM(H61:O61)</f>
        <v>2380.9700000000003</v>
      </c>
      <c r="H61" s="42">
        <v>0</v>
      </c>
      <c r="I61" s="42">
        <v>0</v>
      </c>
      <c r="J61" s="43">
        <v>0</v>
      </c>
      <c r="K61" s="43">
        <v>880.97</v>
      </c>
      <c r="L61" s="43">
        <v>0</v>
      </c>
      <c r="M61" s="43">
        <v>1500</v>
      </c>
      <c r="N61" s="42">
        <v>0</v>
      </c>
      <c r="O61" s="42">
        <v>0</v>
      </c>
      <c r="P61" s="57"/>
      <c r="Q61" s="57"/>
      <c r="R61" s="57"/>
      <c r="S61" s="57"/>
      <c r="T61" s="57"/>
      <c r="U61" s="60"/>
      <c r="V61" s="57"/>
      <c r="W61" s="57"/>
      <c r="X61" s="57"/>
      <c r="Y61" s="57"/>
    </row>
    <row r="62" spans="1:25" ht="102">
      <c r="A62" s="151"/>
      <c r="B62" s="57"/>
      <c r="C62" s="57"/>
      <c r="D62" s="57"/>
      <c r="E62" s="57"/>
      <c r="F62" s="52" t="s">
        <v>16</v>
      </c>
      <c r="G62" s="50">
        <f t="shared" ref="G62:G64" si="12">SUM(H62:O62)</f>
        <v>9593.76</v>
      </c>
      <c r="H62" s="42">
        <v>0</v>
      </c>
      <c r="I62" s="42">
        <v>0</v>
      </c>
      <c r="J62" s="43">
        <v>0</v>
      </c>
      <c r="K62" s="44">
        <v>9593.76</v>
      </c>
      <c r="L62" s="43">
        <v>0</v>
      </c>
      <c r="M62" s="43">
        <v>0</v>
      </c>
      <c r="N62" s="42">
        <v>0</v>
      </c>
      <c r="O62" s="42">
        <v>0</v>
      </c>
      <c r="P62" s="57"/>
      <c r="Q62" s="57"/>
      <c r="R62" s="57"/>
      <c r="S62" s="57"/>
      <c r="T62" s="57"/>
      <c r="U62" s="60"/>
      <c r="V62" s="57"/>
      <c r="W62" s="57"/>
      <c r="X62" s="57"/>
      <c r="Y62" s="57"/>
    </row>
    <row r="63" spans="1:25" ht="102">
      <c r="A63" s="151"/>
      <c r="B63" s="57"/>
      <c r="C63" s="57"/>
      <c r="D63" s="57"/>
      <c r="E63" s="57"/>
      <c r="F63" s="52" t="s">
        <v>27</v>
      </c>
      <c r="G63" s="50">
        <f t="shared" si="12"/>
        <v>77622.240000000005</v>
      </c>
      <c r="H63" s="42">
        <v>0</v>
      </c>
      <c r="I63" s="42">
        <v>0</v>
      </c>
      <c r="J63" s="43">
        <v>0</v>
      </c>
      <c r="K63" s="43">
        <v>77622.240000000005</v>
      </c>
      <c r="L63" s="43">
        <v>0</v>
      </c>
      <c r="M63" s="43">
        <v>0</v>
      </c>
      <c r="N63" s="42">
        <v>0</v>
      </c>
      <c r="O63" s="42">
        <v>0</v>
      </c>
      <c r="P63" s="57"/>
      <c r="Q63" s="57"/>
      <c r="R63" s="57"/>
      <c r="S63" s="57"/>
      <c r="T63" s="57"/>
      <c r="U63" s="60"/>
      <c r="V63" s="57"/>
      <c r="W63" s="57"/>
      <c r="X63" s="57"/>
      <c r="Y63" s="57"/>
    </row>
    <row r="64" spans="1:25" ht="61.5">
      <c r="A64" s="152"/>
      <c r="B64" s="58"/>
      <c r="C64" s="58"/>
      <c r="D64" s="58"/>
      <c r="E64" s="58"/>
      <c r="F64" s="53" t="s">
        <v>26</v>
      </c>
      <c r="G64" s="40">
        <f t="shared" si="12"/>
        <v>0</v>
      </c>
      <c r="H64" s="42">
        <v>0</v>
      </c>
      <c r="I64" s="42">
        <v>0</v>
      </c>
      <c r="J64" s="43">
        <v>0</v>
      </c>
      <c r="K64" s="43">
        <v>0</v>
      </c>
      <c r="L64" s="43">
        <v>0</v>
      </c>
      <c r="M64" s="43">
        <v>0</v>
      </c>
      <c r="N64" s="42">
        <v>0</v>
      </c>
      <c r="O64" s="42">
        <v>0</v>
      </c>
      <c r="P64" s="58"/>
      <c r="Q64" s="58"/>
      <c r="R64" s="58"/>
      <c r="S64" s="58"/>
      <c r="T64" s="58"/>
      <c r="U64" s="61"/>
      <c r="V64" s="58"/>
      <c r="W64" s="58"/>
      <c r="X64" s="58"/>
      <c r="Y64" s="58"/>
    </row>
    <row r="65" spans="2:15" ht="81" customHeight="1">
      <c r="G65" s="54"/>
      <c r="H65" s="55"/>
    </row>
    <row r="66" spans="2:15">
      <c r="G66" s="54"/>
      <c r="H66" s="55"/>
    </row>
    <row r="67" spans="2:15" ht="21" customHeight="1">
      <c r="G67" s="54"/>
      <c r="H67" s="55"/>
      <c r="I67" s="168" t="s">
        <v>52</v>
      </c>
      <c r="J67" s="168"/>
      <c r="K67" s="168"/>
    </row>
    <row r="68" spans="2:15" ht="60.75" customHeight="1">
      <c r="B68" s="2" t="s">
        <v>54</v>
      </c>
      <c r="G68" s="54"/>
      <c r="H68" s="55"/>
      <c r="I68" s="168"/>
      <c r="J68" s="168"/>
      <c r="K68" s="168"/>
      <c r="N68" s="169" t="s">
        <v>22</v>
      </c>
      <c r="O68" s="169"/>
    </row>
    <row r="69" spans="2:15">
      <c r="G69" s="54"/>
      <c r="H69" s="55"/>
    </row>
    <row r="70" spans="2:15" ht="33.75" customHeight="1">
      <c r="G70" s="54"/>
      <c r="H70" s="55"/>
    </row>
    <row r="71" spans="2:15" ht="21" customHeight="1">
      <c r="G71" s="54"/>
      <c r="H71" s="55"/>
    </row>
    <row r="72" spans="2:15" ht="62.25" customHeight="1">
      <c r="G72" s="54"/>
      <c r="H72" s="55"/>
    </row>
    <row r="73" spans="2:15">
      <c r="G73" s="54"/>
      <c r="H73" s="55"/>
    </row>
    <row r="74" spans="2:15">
      <c r="G74" s="54"/>
      <c r="H74" s="55"/>
    </row>
    <row r="75" spans="2:15">
      <c r="G75" s="54"/>
      <c r="H75" s="55"/>
    </row>
    <row r="76" spans="2:15">
      <c r="G76" s="54"/>
      <c r="H76" s="55"/>
    </row>
    <row r="77" spans="2:15" ht="60.75" customHeight="1">
      <c r="G77" s="54"/>
      <c r="H77" s="55"/>
    </row>
    <row r="78" spans="2:15">
      <c r="G78" s="54"/>
      <c r="H78" s="55"/>
    </row>
    <row r="79" spans="2:15">
      <c r="G79" s="54"/>
      <c r="H79" s="55"/>
    </row>
    <row r="80" spans="2:15" ht="60.75" customHeight="1">
      <c r="G80" s="54"/>
      <c r="H80" s="55"/>
    </row>
    <row r="81" spans="7:8">
      <c r="G81" s="54"/>
      <c r="H81" s="55"/>
    </row>
    <row r="82" spans="7:8">
      <c r="G82" s="54"/>
      <c r="H82" s="55"/>
    </row>
    <row r="83" spans="7:8" ht="60.75" customHeight="1">
      <c r="G83" s="54"/>
      <c r="H83" s="55"/>
    </row>
    <row r="84" spans="7:8">
      <c r="G84" s="54"/>
      <c r="H84" s="55"/>
    </row>
    <row r="85" spans="7:8">
      <c r="G85" s="15"/>
    </row>
    <row r="86" spans="7:8">
      <c r="G86" s="15"/>
    </row>
    <row r="87" spans="7:8" ht="60.75" customHeight="1">
      <c r="G87" s="15"/>
    </row>
    <row r="88" spans="7:8">
      <c r="G88" s="15"/>
    </row>
    <row r="89" spans="7:8">
      <c r="G89" s="15"/>
    </row>
    <row r="90" spans="7:8">
      <c r="G90" s="15"/>
    </row>
    <row r="91" spans="7:8" ht="60.75" customHeight="1">
      <c r="G91" s="15"/>
    </row>
    <row r="92" spans="7:8">
      <c r="G92" s="15"/>
    </row>
    <row r="93" spans="7:8">
      <c r="G93" s="15"/>
    </row>
    <row r="94" spans="7:8">
      <c r="G94" s="15"/>
    </row>
    <row r="95" spans="7:8" ht="60.75" customHeight="1">
      <c r="G95" s="15"/>
    </row>
    <row r="96" spans="7:8">
      <c r="G96" s="15"/>
    </row>
    <row r="97" spans="7:7">
      <c r="G97" s="15"/>
    </row>
    <row r="98" spans="7:7">
      <c r="G98" s="15"/>
    </row>
    <row r="99" spans="7:7" ht="60.75" customHeight="1">
      <c r="G99" s="15"/>
    </row>
    <row r="100" spans="7:7">
      <c r="G100" s="15"/>
    </row>
    <row r="101" spans="7:7">
      <c r="G101" s="15"/>
    </row>
    <row r="103" spans="7:7" ht="60.75" customHeight="1"/>
  </sheetData>
  <mergeCells count="208">
    <mergeCell ref="I67:K68"/>
    <mergeCell ref="N68:O68"/>
    <mergeCell ref="T55:T59"/>
    <mergeCell ref="U55:U59"/>
    <mergeCell ref="V55:V59"/>
    <mergeCell ref="W55:W59"/>
    <mergeCell ref="X55:X59"/>
    <mergeCell ref="Y55:Y59"/>
    <mergeCell ref="A60:A64"/>
    <mergeCell ref="B60:B64"/>
    <mergeCell ref="C60:C64"/>
    <mergeCell ref="D60:D64"/>
    <mergeCell ref="E60:E64"/>
    <mergeCell ref="P60:P64"/>
    <mergeCell ref="Q60:Q64"/>
    <mergeCell ref="R60:R64"/>
    <mergeCell ref="S60:S64"/>
    <mergeCell ref="T60:T64"/>
    <mergeCell ref="U60:U64"/>
    <mergeCell ref="V60:V64"/>
    <mergeCell ref="W60:W64"/>
    <mergeCell ref="X60:X64"/>
    <mergeCell ref="Y60:Y64"/>
    <mergeCell ref="A55:A59"/>
    <mergeCell ref="B55:B59"/>
    <mergeCell ref="C55:C59"/>
    <mergeCell ref="D55:D59"/>
    <mergeCell ref="E55:E59"/>
    <mergeCell ref="P55:P59"/>
    <mergeCell ref="Q55:Q59"/>
    <mergeCell ref="R55:R59"/>
    <mergeCell ref="S55:S59"/>
    <mergeCell ref="U47:U54"/>
    <mergeCell ref="Q47:Q54"/>
    <mergeCell ref="R47:R54"/>
    <mergeCell ref="S47:S54"/>
    <mergeCell ref="O51:O53"/>
    <mergeCell ref="V47:V54"/>
    <mergeCell ref="W47:W54"/>
    <mergeCell ref="X47:X54"/>
    <mergeCell ref="Y47:Y54"/>
    <mergeCell ref="F48:F49"/>
    <mergeCell ref="G48:G49"/>
    <mergeCell ref="H48:H49"/>
    <mergeCell ref="I48:I49"/>
    <mergeCell ref="J48:J49"/>
    <mergeCell ref="K48:K49"/>
    <mergeCell ref="L48:L49"/>
    <mergeCell ref="M48:M49"/>
    <mergeCell ref="N48:N49"/>
    <mergeCell ref="O48:O49"/>
    <mergeCell ref="F51:F53"/>
    <mergeCell ref="G51:G53"/>
    <mergeCell ref="H51:H53"/>
    <mergeCell ref="I51:I53"/>
    <mergeCell ref="J51:J53"/>
    <mergeCell ref="K51:K53"/>
    <mergeCell ref="L43:L45"/>
    <mergeCell ref="M43:M45"/>
    <mergeCell ref="N43:N45"/>
    <mergeCell ref="A47:A54"/>
    <mergeCell ref="B47:B54"/>
    <mergeCell ref="C47:C54"/>
    <mergeCell ref="D47:D54"/>
    <mergeCell ref="E47:E54"/>
    <mergeCell ref="P47:P54"/>
    <mergeCell ref="L51:L53"/>
    <mergeCell ref="M51:M53"/>
    <mergeCell ref="N51:N53"/>
    <mergeCell ref="Q39:Q46"/>
    <mergeCell ref="R39:R46"/>
    <mergeCell ref="S39:S46"/>
    <mergeCell ref="O43:O45"/>
    <mergeCell ref="U39:U46"/>
    <mergeCell ref="V39:V46"/>
    <mergeCell ref="W39:W46"/>
    <mergeCell ref="X39:X46"/>
    <mergeCell ref="Y39:Y46"/>
    <mergeCell ref="O40:O41"/>
    <mergeCell ref="F35:F38"/>
    <mergeCell ref="G35:G38"/>
    <mergeCell ref="H35:H38"/>
    <mergeCell ref="A39:A46"/>
    <mergeCell ref="B39:B46"/>
    <mergeCell ref="C39:C46"/>
    <mergeCell ref="D39:D46"/>
    <mergeCell ref="E39:E46"/>
    <mergeCell ref="P39:P46"/>
    <mergeCell ref="F40:F41"/>
    <mergeCell ref="G40:G41"/>
    <mergeCell ref="H40:H41"/>
    <mergeCell ref="I40:I41"/>
    <mergeCell ref="J40:J41"/>
    <mergeCell ref="K40:K41"/>
    <mergeCell ref="L40:L41"/>
    <mergeCell ref="M40:M41"/>
    <mergeCell ref="N40:N41"/>
    <mergeCell ref="F43:F45"/>
    <mergeCell ref="G43:G45"/>
    <mergeCell ref="H43:H45"/>
    <mergeCell ref="I43:I45"/>
    <mergeCell ref="J43:J45"/>
    <mergeCell ref="K43:K45"/>
    <mergeCell ref="F33:F34"/>
    <mergeCell ref="G33:G34"/>
    <mergeCell ref="H33:H34"/>
    <mergeCell ref="I33:I34"/>
    <mergeCell ref="J33:J34"/>
    <mergeCell ref="K33:K34"/>
    <mergeCell ref="L33:L34"/>
    <mergeCell ref="M33:M34"/>
    <mergeCell ref="N33:N34"/>
    <mergeCell ref="F30:F32"/>
    <mergeCell ref="G30:G32"/>
    <mergeCell ref="H30:H32"/>
    <mergeCell ref="I30:I32"/>
    <mergeCell ref="J30:J32"/>
    <mergeCell ref="K30:K32"/>
    <mergeCell ref="L30:L32"/>
    <mergeCell ref="M30:M32"/>
    <mergeCell ref="N30:N32"/>
    <mergeCell ref="S29:S38"/>
    <mergeCell ref="I35:I38"/>
    <mergeCell ref="J35:J38"/>
    <mergeCell ref="K35:K38"/>
    <mergeCell ref="L35:L38"/>
    <mergeCell ref="M35:M38"/>
    <mergeCell ref="N35:N38"/>
    <mergeCell ref="O35:O38"/>
    <mergeCell ref="Y29:Y38"/>
    <mergeCell ref="O30:O32"/>
    <mergeCell ref="O33:O34"/>
    <mergeCell ref="Y21:Y28"/>
    <mergeCell ref="F22:F25"/>
    <mergeCell ref="G22:G25"/>
    <mergeCell ref="H22:H25"/>
    <mergeCell ref="I22:I25"/>
    <mergeCell ref="J22:J25"/>
    <mergeCell ref="K22:K25"/>
    <mergeCell ref="L22:L25"/>
    <mergeCell ref="M22:M25"/>
    <mergeCell ref="N22:N25"/>
    <mergeCell ref="O22:O25"/>
    <mergeCell ref="T21:T28"/>
    <mergeCell ref="U21:U28"/>
    <mergeCell ref="V21:V28"/>
    <mergeCell ref="W21:W28"/>
    <mergeCell ref="X21:X28"/>
    <mergeCell ref="R10:R11"/>
    <mergeCell ref="S10:Y10"/>
    <mergeCell ref="A13:Y13"/>
    <mergeCell ref="A14:Y14"/>
    <mergeCell ref="A15:Y15"/>
    <mergeCell ref="F6:P6"/>
    <mergeCell ref="A8:A11"/>
    <mergeCell ref="B8:B11"/>
    <mergeCell ref="C8:D9"/>
    <mergeCell ref="E8:E11"/>
    <mergeCell ref="F8:O8"/>
    <mergeCell ref="P8:Y8"/>
    <mergeCell ref="F9:F11"/>
    <mergeCell ref="G9:O9"/>
    <mergeCell ref="P9:P11"/>
    <mergeCell ref="Q9:Q11"/>
    <mergeCell ref="R9:Y9"/>
    <mergeCell ref="C10:C11"/>
    <mergeCell ref="D10:D11"/>
    <mergeCell ref="G10:G11"/>
    <mergeCell ref="H10:O10"/>
    <mergeCell ref="X16:X20"/>
    <mergeCell ref="Y16:Y20"/>
    <mergeCell ref="A16:A20"/>
    <mergeCell ref="B16:B20"/>
    <mergeCell ref="C16:C20"/>
    <mergeCell ref="D16:D20"/>
    <mergeCell ref="T16:T20"/>
    <mergeCell ref="U16:U20"/>
    <mergeCell ref="V16:V20"/>
    <mergeCell ref="W16:W20"/>
    <mergeCell ref="E16:E20"/>
    <mergeCell ref="P16:P20"/>
    <mergeCell ref="Q16:Q20"/>
    <mergeCell ref="R16:R20"/>
    <mergeCell ref="S16:S20"/>
    <mergeCell ref="T29:T38"/>
    <mergeCell ref="U29:U38"/>
    <mergeCell ref="V29:V38"/>
    <mergeCell ref="W29:W38"/>
    <mergeCell ref="X29:X38"/>
    <mergeCell ref="T39:T46"/>
    <mergeCell ref="T47:T54"/>
    <mergeCell ref="A21:A28"/>
    <mergeCell ref="B21:B28"/>
    <mergeCell ref="C21:C28"/>
    <mergeCell ref="D21:D28"/>
    <mergeCell ref="E21:E28"/>
    <mergeCell ref="P21:P28"/>
    <mergeCell ref="Q21:Q28"/>
    <mergeCell ref="R21:R28"/>
    <mergeCell ref="S21:S28"/>
    <mergeCell ref="A29:A38"/>
    <mergeCell ref="B29:B38"/>
    <mergeCell ref="C29:C38"/>
    <mergeCell ref="D29:D38"/>
    <mergeCell ref="E29:E38"/>
    <mergeCell ref="P29:P38"/>
    <mergeCell ref="Q29:Q38"/>
    <mergeCell ref="R29:R38"/>
  </mergeCells>
  <pageMargins left="0.39370078740157483" right="0.39370078740157483" top="0.78740157480314965" bottom="0.39370078740157483" header="0.31496062992125984" footer="0.31496062992125984"/>
  <pageSetup paperSize="9" scale="26" fitToHeight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2024-12-25T09:33:22Z</dcterms:modified>
</cp:coreProperties>
</file>